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lína\Documents\6. ZLUKOV\ROZPOČET A ROZPOČTOVÉ ZMĚNY\2023\"/>
    </mc:Choice>
  </mc:AlternateContent>
  <xr:revisionPtr revIDLastSave="0" documentId="8_{1859339D-4842-4A8C-B57D-1BFF99D45D60}" xr6:coauthVersionLast="47" xr6:coauthVersionMax="47" xr10:uidLastSave="{00000000-0000-0000-0000-000000000000}"/>
  <bookViews>
    <workbookView xWindow="28680" yWindow="1620" windowWidth="29040" windowHeight="15840" tabRatio="349" activeTab="1" xr2:uid="{03CDFA79-6C67-4AF0-ACE4-F5B0878A225F}"/>
  </bookViews>
  <sheets>
    <sheet name="Příjmy" sheetId="3" r:id="rId1"/>
    <sheet name="Výdaje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1" i="2" l="1"/>
  <c r="N124" i="2"/>
  <c r="N130" i="2"/>
  <c r="M130" i="2"/>
  <c r="N172" i="2"/>
  <c r="N281" i="2"/>
  <c r="O278" i="2"/>
  <c r="O281" i="2"/>
  <c r="M281" i="2"/>
  <c r="N278" i="2"/>
  <c r="M278" i="2"/>
  <c r="O295" i="2"/>
  <c r="N295" i="2"/>
  <c r="N304" i="2" s="1"/>
  <c r="M295" i="2"/>
  <c r="O291" i="2"/>
  <c r="N291" i="2"/>
  <c r="M291" i="2"/>
  <c r="O288" i="2"/>
  <c r="N288" i="2"/>
  <c r="M288" i="2"/>
  <c r="O285" i="2"/>
  <c r="N285" i="2"/>
  <c r="M285" i="2"/>
  <c r="O283" i="2"/>
  <c r="N283" i="2"/>
  <c r="M283" i="2"/>
  <c r="M275" i="2"/>
  <c r="O275" i="2"/>
  <c r="N275" i="2"/>
  <c r="O236" i="2"/>
  <c r="N236" i="2"/>
  <c r="M236" i="2"/>
  <c r="O234" i="2"/>
  <c r="N234" i="2"/>
  <c r="M234" i="2"/>
  <c r="O227" i="2"/>
  <c r="N227" i="2"/>
  <c r="M227" i="2"/>
  <c r="O218" i="2"/>
  <c r="N218" i="2"/>
  <c r="M218" i="2"/>
  <c r="O206" i="2"/>
  <c r="N206" i="2"/>
  <c r="M206" i="2"/>
  <c r="O197" i="2"/>
  <c r="N197" i="2"/>
  <c r="M197" i="2"/>
  <c r="O192" i="2"/>
  <c r="N192" i="2"/>
  <c r="M192" i="2"/>
  <c r="O175" i="2"/>
  <c r="N175" i="2"/>
  <c r="M175" i="2"/>
  <c r="O172" i="2"/>
  <c r="M172" i="2"/>
  <c r="O169" i="2"/>
  <c r="N169" i="2"/>
  <c r="M169" i="2"/>
  <c r="O166" i="2"/>
  <c r="N166" i="2"/>
  <c r="M166" i="2"/>
  <c r="O163" i="2"/>
  <c r="N163" i="2"/>
  <c r="M163" i="2"/>
  <c r="N161" i="2"/>
  <c r="O161" i="2"/>
  <c r="M161" i="2"/>
  <c r="O150" i="2"/>
  <c r="N150" i="2"/>
  <c r="M150" i="2"/>
  <c r="O145" i="2"/>
  <c r="N145" i="2"/>
  <c r="M145" i="2"/>
  <c r="O132" i="2"/>
  <c r="N132" i="2"/>
  <c r="M132" i="2"/>
  <c r="O130" i="2"/>
  <c r="O124" i="2"/>
  <c r="M124" i="2"/>
  <c r="O117" i="2"/>
  <c r="N117" i="2"/>
  <c r="M117" i="2"/>
  <c r="O114" i="2"/>
  <c r="N114" i="2"/>
  <c r="M114" i="2"/>
  <c r="O111" i="2"/>
  <c r="M111" i="2"/>
  <c r="O97" i="2"/>
  <c r="N97" i="2"/>
  <c r="M97" i="2"/>
  <c r="O89" i="2"/>
  <c r="N89" i="2"/>
  <c r="M89" i="2"/>
  <c r="O85" i="2"/>
  <c r="N85" i="2"/>
  <c r="M85" i="2"/>
  <c r="M75" i="2"/>
  <c r="N75" i="2"/>
  <c r="O75" i="2"/>
  <c r="O65" i="2"/>
  <c r="N65" i="2"/>
  <c r="M65" i="2"/>
  <c r="O63" i="2"/>
  <c r="N63" i="2"/>
  <c r="M63" i="2"/>
  <c r="O61" i="2"/>
  <c r="N61" i="2"/>
  <c r="M61" i="2"/>
  <c r="O49" i="2"/>
  <c r="N49" i="2"/>
  <c r="M49" i="2"/>
  <c r="M45" i="2"/>
  <c r="O45" i="2"/>
  <c r="N45" i="2"/>
  <c r="O37" i="2"/>
  <c r="N37" i="2"/>
  <c r="M37" i="2"/>
  <c r="O32" i="2"/>
  <c r="N32" i="2"/>
  <c r="M32" i="2"/>
  <c r="O25" i="2"/>
  <c r="N25" i="2"/>
  <c r="M25" i="2"/>
  <c r="O18" i="2"/>
  <c r="N18" i="2"/>
  <c r="M18" i="2"/>
  <c r="O10" i="2"/>
  <c r="N10" i="2"/>
  <c r="M10" i="2"/>
  <c r="M28" i="3"/>
  <c r="O75" i="3"/>
  <c r="N75" i="3"/>
  <c r="M75" i="3"/>
  <c r="O73" i="3"/>
  <c r="N73" i="3"/>
  <c r="M73" i="3"/>
  <c r="O69" i="3"/>
  <c r="O80" i="3" s="1"/>
  <c r="N69" i="3"/>
  <c r="M69" i="3"/>
  <c r="O60" i="3"/>
  <c r="N60" i="3"/>
  <c r="M60" i="3"/>
  <c r="O58" i="3"/>
  <c r="N58" i="3"/>
  <c r="M58" i="3"/>
  <c r="O55" i="3"/>
  <c r="N55" i="3"/>
  <c r="M55" i="3"/>
  <c r="O50" i="3"/>
  <c r="N50" i="3"/>
  <c r="M50" i="3"/>
  <c r="O47" i="3"/>
  <c r="N47" i="3"/>
  <c r="M47" i="3"/>
  <c r="O45" i="3"/>
  <c r="N45" i="3"/>
  <c r="M45" i="3"/>
  <c r="O43" i="3"/>
  <c r="N43" i="3"/>
  <c r="M43" i="3"/>
  <c r="O40" i="3"/>
  <c r="N40" i="3"/>
  <c r="M40" i="3"/>
  <c r="O38" i="3"/>
  <c r="N38" i="3"/>
  <c r="M38" i="3"/>
  <c r="O36" i="3"/>
  <c r="N36" i="3"/>
  <c r="M36" i="3"/>
  <c r="O32" i="3"/>
  <c r="N32" i="3"/>
  <c r="M32" i="3"/>
  <c r="O30" i="3"/>
  <c r="N30" i="3"/>
  <c r="M30" i="3"/>
  <c r="O28" i="3"/>
  <c r="N27" i="3"/>
  <c r="N25" i="3"/>
  <c r="N24" i="3"/>
  <c r="N23" i="3"/>
  <c r="N22" i="3"/>
  <c r="N21" i="3"/>
  <c r="N18" i="3"/>
  <c r="N17" i="3"/>
  <c r="N16" i="3"/>
  <c r="N15" i="3"/>
  <c r="N13" i="3"/>
  <c r="N12" i="3"/>
  <c r="N11" i="3"/>
  <c r="N10" i="3"/>
  <c r="N9" i="3"/>
  <c r="N8" i="3"/>
  <c r="N7" i="3"/>
  <c r="N6" i="3"/>
  <c r="N5" i="3"/>
  <c r="N4" i="3"/>
  <c r="N28" i="3" s="1"/>
  <c r="N3" i="3"/>
  <c r="J175" i="2"/>
  <c r="L175" i="2"/>
  <c r="K175" i="2"/>
  <c r="L281" i="2"/>
  <c r="K275" i="2"/>
  <c r="L205" i="2"/>
  <c r="L204" i="2"/>
  <c r="L203" i="2"/>
  <c r="L202" i="2"/>
  <c r="L201" i="2"/>
  <c r="L200" i="2"/>
  <c r="L199" i="2"/>
  <c r="L50" i="3"/>
  <c r="K50" i="3"/>
  <c r="J50" i="3"/>
  <c r="L28" i="3"/>
  <c r="L197" i="2"/>
  <c r="L275" i="2"/>
  <c r="J197" i="2"/>
  <c r="J161" i="2"/>
  <c r="J145" i="2"/>
  <c r="K111" i="2"/>
  <c r="J111" i="2"/>
  <c r="J85" i="2"/>
  <c r="J61" i="2"/>
  <c r="J37" i="2"/>
  <c r="J49" i="2"/>
  <c r="L49" i="2"/>
  <c r="K49" i="2"/>
  <c r="K172" i="2"/>
  <c r="K130" i="2"/>
  <c r="J130" i="2"/>
  <c r="L61" i="2"/>
  <c r="K61" i="2"/>
  <c r="K37" i="2"/>
  <c r="G111" i="2"/>
  <c r="H32" i="2"/>
  <c r="H288" i="2"/>
  <c r="H291" i="2"/>
  <c r="H295" i="2"/>
  <c r="I10" i="2"/>
  <c r="G49" i="2"/>
  <c r="I49" i="2"/>
  <c r="H49" i="2"/>
  <c r="E49" i="2"/>
  <c r="H97" i="2"/>
  <c r="G75" i="3"/>
  <c r="I28" i="3"/>
  <c r="G28" i="3"/>
  <c r="L40" i="3"/>
  <c r="K40" i="3"/>
  <c r="J40" i="3"/>
  <c r="I40" i="3"/>
  <c r="H40" i="3"/>
  <c r="G40" i="3"/>
  <c r="L38" i="3"/>
  <c r="K38" i="3"/>
  <c r="J38" i="3"/>
  <c r="I38" i="3"/>
  <c r="H38" i="3"/>
  <c r="G38" i="3"/>
  <c r="L36" i="3"/>
  <c r="K36" i="3"/>
  <c r="J36" i="3"/>
  <c r="I36" i="3"/>
  <c r="H36" i="3"/>
  <c r="G36" i="3"/>
  <c r="L32" i="3"/>
  <c r="K32" i="3"/>
  <c r="J32" i="3"/>
  <c r="I32" i="3"/>
  <c r="H32" i="3"/>
  <c r="G32" i="3"/>
  <c r="L30" i="3"/>
  <c r="K30" i="3"/>
  <c r="J30" i="3"/>
  <c r="I30" i="3"/>
  <c r="H30" i="3"/>
  <c r="G30" i="3"/>
  <c r="K28" i="3"/>
  <c r="J28" i="3"/>
  <c r="H28" i="3"/>
  <c r="D28" i="3"/>
  <c r="L295" i="2"/>
  <c r="K295" i="2"/>
  <c r="J295" i="2"/>
  <c r="I295" i="2"/>
  <c r="G295" i="2"/>
  <c r="L291" i="2"/>
  <c r="K291" i="2"/>
  <c r="J291" i="2"/>
  <c r="I291" i="2"/>
  <c r="G291" i="2"/>
  <c r="L288" i="2"/>
  <c r="K288" i="2"/>
  <c r="J288" i="2"/>
  <c r="I288" i="2"/>
  <c r="G288" i="2"/>
  <c r="L285" i="2"/>
  <c r="K285" i="2"/>
  <c r="J285" i="2"/>
  <c r="I285" i="2"/>
  <c r="H285" i="2"/>
  <c r="G285" i="2"/>
  <c r="L283" i="2"/>
  <c r="K283" i="2"/>
  <c r="J283" i="2"/>
  <c r="I283" i="2"/>
  <c r="H283" i="2"/>
  <c r="G283" i="2"/>
  <c r="K281" i="2"/>
  <c r="J281" i="2"/>
  <c r="I281" i="2"/>
  <c r="H281" i="2"/>
  <c r="G281" i="2"/>
  <c r="J275" i="2"/>
  <c r="I275" i="2"/>
  <c r="H275" i="2"/>
  <c r="G275" i="2"/>
  <c r="I236" i="2"/>
  <c r="H236" i="2"/>
  <c r="G236" i="2"/>
  <c r="L236" i="2"/>
  <c r="K236" i="2"/>
  <c r="J236" i="2"/>
  <c r="L234" i="2"/>
  <c r="K234" i="2"/>
  <c r="J234" i="2"/>
  <c r="I234" i="2"/>
  <c r="H234" i="2"/>
  <c r="G234" i="2"/>
  <c r="L227" i="2"/>
  <c r="K227" i="2"/>
  <c r="J227" i="2"/>
  <c r="I227" i="2"/>
  <c r="H227" i="2"/>
  <c r="G227" i="2"/>
  <c r="L218" i="2"/>
  <c r="K218" i="2"/>
  <c r="J218" i="2"/>
  <c r="I218" i="2"/>
  <c r="H218" i="2"/>
  <c r="G218" i="2"/>
  <c r="K206" i="2"/>
  <c r="J206" i="2"/>
  <c r="I206" i="2"/>
  <c r="H206" i="2"/>
  <c r="G206" i="2"/>
  <c r="K197" i="2"/>
  <c r="I197" i="2"/>
  <c r="H197" i="2"/>
  <c r="G197" i="2"/>
  <c r="L192" i="2"/>
  <c r="K192" i="2"/>
  <c r="J192" i="2"/>
  <c r="I192" i="2"/>
  <c r="H192" i="2"/>
  <c r="G192" i="2"/>
  <c r="I175" i="2"/>
  <c r="H175" i="2"/>
  <c r="G175" i="2"/>
  <c r="L172" i="2"/>
  <c r="J172" i="2"/>
  <c r="I172" i="2"/>
  <c r="H172" i="2"/>
  <c r="G172" i="2"/>
  <c r="L169" i="2"/>
  <c r="K169" i="2"/>
  <c r="J169" i="2"/>
  <c r="I169" i="2"/>
  <c r="H169" i="2"/>
  <c r="G169" i="2"/>
  <c r="L166" i="2"/>
  <c r="K166" i="2"/>
  <c r="J166" i="2"/>
  <c r="I166" i="2"/>
  <c r="H166" i="2"/>
  <c r="G166" i="2"/>
  <c r="L163" i="2"/>
  <c r="K163" i="2"/>
  <c r="J163" i="2"/>
  <c r="I163" i="2"/>
  <c r="H163" i="2"/>
  <c r="G163" i="2"/>
  <c r="L161" i="2"/>
  <c r="K161" i="2"/>
  <c r="I161" i="2"/>
  <c r="H161" i="2"/>
  <c r="G161" i="2"/>
  <c r="L150" i="2"/>
  <c r="K150" i="2"/>
  <c r="J150" i="2"/>
  <c r="I150" i="2"/>
  <c r="H150" i="2"/>
  <c r="G150" i="2"/>
  <c r="L145" i="2"/>
  <c r="K145" i="2"/>
  <c r="I145" i="2"/>
  <c r="H145" i="2"/>
  <c r="G145" i="2"/>
  <c r="L132" i="2"/>
  <c r="K132" i="2"/>
  <c r="J132" i="2"/>
  <c r="I132" i="2"/>
  <c r="H132" i="2"/>
  <c r="G132" i="2"/>
  <c r="L130" i="2"/>
  <c r="I130" i="2"/>
  <c r="H130" i="2"/>
  <c r="G130" i="2"/>
  <c r="L124" i="2"/>
  <c r="K124" i="2"/>
  <c r="J124" i="2"/>
  <c r="I124" i="2"/>
  <c r="H124" i="2"/>
  <c r="G124" i="2"/>
  <c r="L117" i="2"/>
  <c r="K117" i="2"/>
  <c r="J117" i="2"/>
  <c r="I117" i="2"/>
  <c r="H117" i="2"/>
  <c r="G117" i="2"/>
  <c r="L114" i="2"/>
  <c r="K114" i="2"/>
  <c r="J114" i="2"/>
  <c r="I114" i="2"/>
  <c r="H114" i="2"/>
  <c r="G114" i="2"/>
  <c r="L111" i="2"/>
  <c r="I111" i="2"/>
  <c r="H111" i="2"/>
  <c r="L97" i="2"/>
  <c r="K97" i="2"/>
  <c r="J97" i="2"/>
  <c r="I97" i="2"/>
  <c r="G97" i="2"/>
  <c r="L91" i="2"/>
  <c r="K91" i="2"/>
  <c r="J91" i="2"/>
  <c r="I91" i="2"/>
  <c r="H91" i="2"/>
  <c r="G91" i="2"/>
  <c r="L89" i="2"/>
  <c r="K89" i="2"/>
  <c r="J89" i="2"/>
  <c r="I89" i="2"/>
  <c r="H89" i="2"/>
  <c r="G89" i="2"/>
  <c r="L85" i="2"/>
  <c r="K85" i="2"/>
  <c r="I85" i="2"/>
  <c r="H85" i="2"/>
  <c r="G85" i="2"/>
  <c r="L75" i="2"/>
  <c r="K75" i="2"/>
  <c r="J75" i="2"/>
  <c r="I75" i="2"/>
  <c r="H75" i="2"/>
  <c r="G75" i="2"/>
  <c r="L65" i="2"/>
  <c r="K65" i="2"/>
  <c r="J65" i="2"/>
  <c r="I65" i="2"/>
  <c r="H65" i="2"/>
  <c r="G65" i="2"/>
  <c r="L63" i="2"/>
  <c r="K63" i="2"/>
  <c r="J63" i="2"/>
  <c r="I63" i="2"/>
  <c r="H63" i="2"/>
  <c r="G63" i="2"/>
  <c r="D63" i="2"/>
  <c r="I61" i="2"/>
  <c r="H61" i="2"/>
  <c r="G61" i="2"/>
  <c r="L45" i="2"/>
  <c r="K45" i="2"/>
  <c r="J45" i="2"/>
  <c r="I45" i="2"/>
  <c r="H45" i="2"/>
  <c r="G45" i="2"/>
  <c r="L37" i="2"/>
  <c r="I37" i="2"/>
  <c r="H37" i="2"/>
  <c r="G37" i="2"/>
  <c r="L32" i="2"/>
  <c r="K32" i="2"/>
  <c r="J32" i="2"/>
  <c r="I32" i="2"/>
  <c r="G32" i="2"/>
  <c r="L25" i="2"/>
  <c r="K25" i="2"/>
  <c r="J25" i="2"/>
  <c r="I25" i="2"/>
  <c r="H25" i="2"/>
  <c r="G25" i="2"/>
  <c r="L18" i="2"/>
  <c r="K18" i="2"/>
  <c r="J18" i="2"/>
  <c r="I18" i="2"/>
  <c r="H18" i="2"/>
  <c r="G18" i="2"/>
  <c r="L10" i="2"/>
  <c r="K10" i="2"/>
  <c r="J10" i="2"/>
  <c r="H10" i="2"/>
  <c r="G10" i="2"/>
  <c r="D10" i="2"/>
  <c r="O81" i="3" l="1"/>
  <c r="O82" i="3"/>
  <c r="N80" i="3"/>
  <c r="M80" i="3"/>
  <c r="M81" i="3" s="1"/>
  <c r="O304" i="2"/>
  <c r="O306" i="2" s="1"/>
  <c r="O309" i="2" s="1"/>
  <c r="N306" i="2"/>
  <c r="M304" i="2"/>
  <c r="M306" i="2" s="1"/>
  <c r="K304" i="2"/>
  <c r="K305" i="2" s="1"/>
  <c r="J304" i="2"/>
  <c r="J305" i="2" s="1"/>
  <c r="L206" i="2"/>
  <c r="L304" i="2" s="1"/>
  <c r="L305" i="2" s="1"/>
  <c r="I304" i="2"/>
  <c r="H304" i="2"/>
  <c r="L75" i="3"/>
  <c r="K75" i="3"/>
  <c r="J75" i="3"/>
  <c r="I75" i="3"/>
  <c r="H75" i="3"/>
  <c r="L73" i="3"/>
  <c r="K73" i="3"/>
  <c r="J73" i="3"/>
  <c r="I73" i="3"/>
  <c r="H73" i="3"/>
  <c r="G73" i="3"/>
  <c r="L69" i="3"/>
  <c r="K69" i="3"/>
  <c r="J69" i="3"/>
  <c r="I69" i="3"/>
  <c r="H69" i="3"/>
  <c r="G69" i="3"/>
  <c r="L60" i="3"/>
  <c r="K60" i="3"/>
  <c r="J60" i="3"/>
  <c r="I60" i="3"/>
  <c r="H60" i="3"/>
  <c r="G60" i="3"/>
  <c r="L58" i="3"/>
  <c r="K58" i="3"/>
  <c r="J58" i="3"/>
  <c r="I58" i="3"/>
  <c r="H58" i="3"/>
  <c r="G58" i="3"/>
  <c r="L55" i="3"/>
  <c r="K55" i="3"/>
  <c r="J55" i="3"/>
  <c r="I55" i="3"/>
  <c r="H55" i="3"/>
  <c r="G55" i="3"/>
  <c r="I50" i="3"/>
  <c r="H50" i="3"/>
  <c r="G50" i="3"/>
  <c r="L47" i="3"/>
  <c r="K47" i="3"/>
  <c r="J47" i="3"/>
  <c r="I47" i="3"/>
  <c r="H47" i="3"/>
  <c r="G47" i="3"/>
  <c r="L45" i="3"/>
  <c r="K45" i="3"/>
  <c r="J45" i="3"/>
  <c r="I45" i="3"/>
  <c r="H45" i="3"/>
  <c r="G45" i="3"/>
  <c r="L43" i="3"/>
  <c r="K43" i="3"/>
  <c r="J43" i="3"/>
  <c r="I43" i="3"/>
  <c r="H43" i="3"/>
  <c r="G43" i="3"/>
  <c r="M82" i="3" l="1"/>
  <c r="N82" i="3"/>
  <c r="N81" i="3"/>
  <c r="G80" i="3"/>
  <c r="J80" i="3"/>
  <c r="J81" i="3" s="1"/>
  <c r="H80" i="3"/>
  <c r="L80" i="3"/>
  <c r="L81" i="3" s="1"/>
  <c r="K80" i="3"/>
  <c r="K81" i="3" s="1"/>
  <c r="I80" i="3"/>
  <c r="F172" i="2"/>
  <c r="E172" i="2"/>
  <c r="D172" i="2"/>
  <c r="D150" i="2"/>
  <c r="E150" i="2"/>
  <c r="F150" i="2"/>
  <c r="D61" i="2"/>
  <c r="E61" i="2"/>
  <c r="F61" i="2"/>
  <c r="D75" i="2"/>
  <c r="E75" i="2"/>
  <c r="F75" i="2"/>
  <c r="F50" i="3"/>
  <c r="F73" i="3"/>
  <c r="F295" i="2" l="1"/>
  <c r="E295" i="2"/>
  <c r="D295" i="2"/>
  <c r="F291" i="2"/>
  <c r="E291" i="2"/>
  <c r="D291" i="2"/>
  <c r="F288" i="2"/>
  <c r="E288" i="2"/>
  <c r="D288" i="2"/>
  <c r="F285" i="2"/>
  <c r="E285" i="2"/>
  <c r="D285" i="2"/>
  <c r="F283" i="2"/>
  <c r="E283" i="2"/>
  <c r="D283" i="2"/>
  <c r="F281" i="2"/>
  <c r="E281" i="2"/>
  <c r="D281" i="2"/>
  <c r="F275" i="2"/>
  <c r="E275" i="2"/>
  <c r="D275" i="2"/>
  <c r="F236" i="2"/>
  <c r="E236" i="2"/>
  <c r="D236" i="2"/>
  <c r="F234" i="2"/>
  <c r="E234" i="2"/>
  <c r="D234" i="2"/>
  <c r="F227" i="2"/>
  <c r="E227" i="2"/>
  <c r="D227" i="2"/>
  <c r="F218" i="2"/>
  <c r="E218" i="2"/>
  <c r="D218" i="2"/>
  <c r="F206" i="2"/>
  <c r="E206" i="2"/>
  <c r="D206" i="2"/>
  <c r="F197" i="2"/>
  <c r="E197" i="2"/>
  <c r="D197" i="2"/>
  <c r="F192" i="2"/>
  <c r="E192" i="2"/>
  <c r="D192" i="2"/>
  <c r="F175" i="2"/>
  <c r="E175" i="2"/>
  <c r="D175" i="2"/>
  <c r="F169" i="2"/>
  <c r="E169" i="2"/>
  <c r="D169" i="2"/>
  <c r="F166" i="2"/>
  <c r="E166" i="2"/>
  <c r="D166" i="2"/>
  <c r="F163" i="2"/>
  <c r="E163" i="2"/>
  <c r="D163" i="2"/>
  <c r="F161" i="2"/>
  <c r="E161" i="2"/>
  <c r="D161" i="2"/>
  <c r="F145" i="2"/>
  <c r="E145" i="2"/>
  <c r="D145" i="2"/>
  <c r="F132" i="2"/>
  <c r="E132" i="2"/>
  <c r="D132" i="2"/>
  <c r="F130" i="2"/>
  <c r="E130" i="2"/>
  <c r="D130" i="2"/>
  <c r="F124" i="2"/>
  <c r="E124" i="2"/>
  <c r="D124" i="2"/>
  <c r="F117" i="2"/>
  <c r="E117" i="2"/>
  <c r="D117" i="2"/>
  <c r="F114" i="2"/>
  <c r="E114" i="2"/>
  <c r="D114" i="2"/>
  <c r="F111" i="2"/>
  <c r="E111" i="2"/>
  <c r="D111" i="2"/>
  <c r="F97" i="2"/>
  <c r="E97" i="2"/>
  <c r="D97" i="2"/>
  <c r="F91" i="2"/>
  <c r="E91" i="2"/>
  <c r="D91" i="2"/>
  <c r="F89" i="2"/>
  <c r="E89" i="2"/>
  <c r="D89" i="2"/>
  <c r="F85" i="2"/>
  <c r="E85" i="2"/>
  <c r="D85" i="2"/>
  <c r="F65" i="2"/>
  <c r="E65" i="2"/>
  <c r="D65" i="2"/>
  <c r="F63" i="2"/>
  <c r="E63" i="2"/>
  <c r="F49" i="2"/>
  <c r="D49" i="2"/>
  <c r="F45" i="2"/>
  <c r="E45" i="2"/>
  <c r="D45" i="2"/>
  <c r="F37" i="2"/>
  <c r="E37" i="2"/>
  <c r="D37" i="2"/>
  <c r="F32" i="2"/>
  <c r="E32" i="2"/>
  <c r="D32" i="2"/>
  <c r="G27" i="2"/>
  <c r="G304" i="2" s="1"/>
  <c r="F27" i="2"/>
  <c r="E27" i="2"/>
  <c r="D27" i="2"/>
  <c r="F25" i="2"/>
  <c r="E25" i="2"/>
  <c r="D25" i="2"/>
  <c r="F18" i="2"/>
  <c r="E18" i="2"/>
  <c r="D18" i="2"/>
  <c r="F10" i="2"/>
  <c r="E10" i="2"/>
  <c r="F75" i="3"/>
  <c r="E75" i="3"/>
  <c r="D75" i="3"/>
  <c r="E73" i="3"/>
  <c r="D73" i="3"/>
  <c r="F69" i="3"/>
  <c r="E69" i="3"/>
  <c r="D69" i="3"/>
  <c r="F60" i="3"/>
  <c r="E60" i="3"/>
  <c r="D60" i="3"/>
  <c r="F58" i="3"/>
  <c r="E58" i="3"/>
  <c r="D58" i="3"/>
  <c r="F55" i="3"/>
  <c r="E55" i="3"/>
  <c r="D55" i="3"/>
  <c r="E50" i="3"/>
  <c r="D50" i="3"/>
  <c r="F47" i="3"/>
  <c r="E47" i="3"/>
  <c r="D47" i="3"/>
  <c r="F45" i="3"/>
  <c r="E45" i="3"/>
  <c r="D45" i="3"/>
  <c r="F43" i="3"/>
  <c r="E43" i="3"/>
  <c r="D43" i="3"/>
  <c r="F40" i="3"/>
  <c r="E40" i="3"/>
  <c r="D40" i="3"/>
  <c r="F38" i="3"/>
  <c r="E38" i="3"/>
  <c r="D38" i="3"/>
  <c r="F36" i="3"/>
  <c r="E36" i="3"/>
  <c r="D36" i="3"/>
  <c r="F32" i="3"/>
  <c r="E32" i="3"/>
  <c r="D32" i="3"/>
  <c r="F30" i="3"/>
  <c r="E30" i="3"/>
  <c r="D30" i="3"/>
  <c r="F28" i="3"/>
  <c r="E28" i="3"/>
</calcChain>
</file>

<file path=xl/sharedStrings.xml><?xml version="1.0" encoding="utf-8"?>
<sst xmlns="http://schemas.openxmlformats.org/spreadsheetml/2006/main" count="409" uniqueCount="377">
  <si>
    <t>Para</t>
  </si>
  <si>
    <t>Pol</t>
  </si>
  <si>
    <t>Text</t>
  </si>
  <si>
    <t>SR 2019</t>
  </si>
  <si>
    <t>UR 2019</t>
  </si>
  <si>
    <t>Skutečnost 2019</t>
  </si>
  <si>
    <t>Daň z příjmů fyz. osob placená plátci</t>
  </si>
  <si>
    <t>Daň z příjmu fyz. osob placená poplatníky</t>
  </si>
  <si>
    <t>Daň z příjmu fyz. osob vybíraná srážkou</t>
  </si>
  <si>
    <t>Daň z příjmů práv. osob</t>
  </si>
  <si>
    <t>Daň z příjmů práv. osob za obce</t>
  </si>
  <si>
    <t>Daň z přidané hodnoty</t>
  </si>
  <si>
    <t>Odvody za odnětí půdy ze zem. půd. fon</t>
  </si>
  <si>
    <t>Poplatek za komunální odpad</t>
  </si>
  <si>
    <t>Poplatek za provoz systému KO</t>
  </si>
  <si>
    <t>Poplatek ze psů</t>
  </si>
  <si>
    <t>Poplatek za lázeňský nebo rekreační pob.</t>
  </si>
  <si>
    <t>Poplatek z ubytovací kapacity</t>
  </si>
  <si>
    <t>Správní poplatky</t>
  </si>
  <si>
    <t>Daň z hazardních her</t>
  </si>
  <si>
    <t>Zrušený odv. z loterií a pod. her kromě z výh. hr. přístrojů</t>
  </si>
  <si>
    <t>Daň z nemovitých věcí</t>
  </si>
  <si>
    <t>NI př.transf. ze všeob.pokl.sp.st.rozp.</t>
  </si>
  <si>
    <t>NI př.transf. ze st.r. v rám. souh. dotv</t>
  </si>
  <si>
    <t>Ost. NI př.transfer. ze státního rozp.</t>
  </si>
  <si>
    <t>NI. př. transf. od obcí</t>
  </si>
  <si>
    <t>NI. př. transf. od krajů</t>
  </si>
  <si>
    <t>Ost. NI. př. transf. od rozp. úz. úr.</t>
  </si>
  <si>
    <t>Převody z rozpočtových účtů</t>
  </si>
  <si>
    <t>Inv. př. transfery od krajů</t>
  </si>
  <si>
    <t>Součet za Para 0000</t>
  </si>
  <si>
    <t>Pěstební činnost/Příjmy z poskytování služeb a výrobků</t>
  </si>
  <si>
    <t>Součet za Para 1031</t>
  </si>
  <si>
    <t>Vnitřní obchod/Příjmy z pronájmu ost. nem. věcí a jejich částí</t>
  </si>
  <si>
    <t>Součet za Para 2141</t>
  </si>
  <si>
    <t>Pitná voda/Příjmy z pronájmu ost. nem. věcí a jejich částí</t>
  </si>
  <si>
    <t>Pitná voda/Přijaté nekapitálové příspěvky a náhrady</t>
  </si>
  <si>
    <t>Pitná voda/Ostatní nedaňové příjmy j.n.</t>
  </si>
  <si>
    <t>Součet za Para 2310</t>
  </si>
  <si>
    <t>Odvád. a čišt.odp.vod a nakládání s kaly/Příjmy z pronájmu ost. nem. věcí a jejich částí</t>
  </si>
  <si>
    <t>Součet za Para 2321</t>
  </si>
  <si>
    <t>Vodní díla v zemědělské krajině/Příjmy z pronájmu pozemků</t>
  </si>
  <si>
    <t>Součet za Para 2341</t>
  </si>
  <si>
    <t>Mateřské školy/Příjmy z poskytování služeb a výrobků</t>
  </si>
  <si>
    <t>Mateřské školy/Přijaté nekapitálové příspěvky a náhrady</t>
  </si>
  <si>
    <t>Součet za Para 3111</t>
  </si>
  <si>
    <t>Činnosti knihovnické/Ostatní nedaňové příjmy j.n.</t>
  </si>
  <si>
    <t>Součet za Para 3314</t>
  </si>
  <si>
    <t>Ost. záležitosti kultury/Příjmy z poskytování služeb a výrobků</t>
  </si>
  <si>
    <t>Součet za Para 3319</t>
  </si>
  <si>
    <t>Výstavba a údržba místních inženýr.sítí/Přijaté příspěvky na pořízení dl. majetk</t>
  </si>
  <si>
    <t>Součet za Para 3633</t>
  </si>
  <si>
    <t>Komunální služby a územní rozvoj j.n./Ostatní příjmy z vlastní činnosti</t>
  </si>
  <si>
    <t>Komunální služby a územní rozvoj j.n./Příjmy z pronájmu pozemků</t>
  </si>
  <si>
    <t>Komunální služby a územní rozvoj j.n./Přijaté nekapitálové příspěvky a náhrady</t>
  </si>
  <si>
    <t>Komunální služby a územní rozvoj j.n./Příjmy z prodeje pozemků</t>
  </si>
  <si>
    <t>Součet za Para 3639</t>
  </si>
  <si>
    <t>Sběr a odvoz komunálních odpadů/Příjmy z poskytování služeb a výrobků</t>
  </si>
  <si>
    <t>Sběr a odvoz komunálních odpadů/Ostatní nedaňové příjmy j.n.</t>
  </si>
  <si>
    <t>Součet za Para 3722</t>
  </si>
  <si>
    <t>Využívání a zneškodňování komunál.odpadů/Ostatní nedaňové příjmy j.n.</t>
  </si>
  <si>
    <t>Součet za Para 3725</t>
  </si>
  <si>
    <t>Činnost místní správy/Příjmy z poskytování služeb a výrobků</t>
  </si>
  <si>
    <t>Činnost místní správy/Příjmy z prodeje zboží</t>
  </si>
  <si>
    <t>Činnost místní správy/Příjmy z pronájmu pozemků</t>
  </si>
  <si>
    <t>Činnost místní správy/Příjmy posk. transf. z jejich vratek</t>
  </si>
  <si>
    <t>Činnost místní správy/Přijaté neinvestiční dary</t>
  </si>
  <si>
    <t>Činnost místní správy/Přijaté nekapitálové příspěvky a náhrady</t>
  </si>
  <si>
    <t>Činnost místní správy/Ostatní nedaňové příjmy j.n.</t>
  </si>
  <si>
    <t>Činnost místní správy/Příjmy z prodeje pozemků</t>
  </si>
  <si>
    <t>Součet za Para 6171</t>
  </si>
  <si>
    <t>Příjmy a výdaje z úvěr. finanč. operací/Příjmy z úroků</t>
  </si>
  <si>
    <t>Příjmy a výdaje z úvěr. finanč. operací/Přijaté nekapitálové příspěvky a náhrady</t>
  </si>
  <si>
    <t>Součet za Para 6310</t>
  </si>
  <si>
    <t>Ost. finanční operace/Ostatní nedaňové příjmy j.n.</t>
  </si>
  <si>
    <t>Součet za Para 6399</t>
  </si>
  <si>
    <t>Pěstební činnost/Ostatní osobní výdaje</t>
  </si>
  <si>
    <t>Pěstební činnost/Nákup materiálu  j.n.</t>
  </si>
  <si>
    <t>Pěstební činnost/Pohonné hmoty a maziva</t>
  </si>
  <si>
    <t>Pěstební činnost/Nákup ostatních služeb</t>
  </si>
  <si>
    <t>Pěstební činnost/Výdaje na dodavatel.zajišť.opravy a údrž</t>
  </si>
  <si>
    <t>Pěstební činnost/Výdaje na poř. věcí a služeb - pohoštění</t>
  </si>
  <si>
    <t>Vnitřní obchod/Nákup materiálu  j.n.</t>
  </si>
  <si>
    <t>Vnitřní obchod/Studená voda</t>
  </si>
  <si>
    <t>Vnitřní obchod/Plyn</t>
  </si>
  <si>
    <t>Vnitřní obchod/Elektrická energie</t>
  </si>
  <si>
    <t>Vnitřní obchod/Nákup ostatních služeb</t>
  </si>
  <si>
    <t>Vnitřní obchod/Výdaje na dodavatel.zajišť.opravy a údrž</t>
  </si>
  <si>
    <t>Vnitřní obchod/Budovy, haly a stavby</t>
  </si>
  <si>
    <t>Silnice/Ostatní osobní výdaje</t>
  </si>
  <si>
    <t>Silnice/Výdaje na dodav. pořízení informací</t>
  </si>
  <si>
    <t>Silnice/Nákup ostatních služeb</t>
  </si>
  <si>
    <t>Silnice/Výdaje na dodavatel.zajišť.opravy a údrž</t>
  </si>
  <si>
    <t>Silnice/Budovy, haly a stavby</t>
  </si>
  <si>
    <t>Součet za Para 2212</t>
  </si>
  <si>
    <t>Ost. záležitosti pozemních komunikací/Budovy, haly a stavby</t>
  </si>
  <si>
    <t>Součet za Para 2219</t>
  </si>
  <si>
    <t>Provoz veřejné silniční dopravy/Výdaje na dopravní územní obslužnost</t>
  </si>
  <si>
    <t>Provoz veřejné silniční dopravy/Neinvestiční transfery krajům</t>
  </si>
  <si>
    <t>Provoz veřejné silniční dopravy/Budovy, haly a stavby</t>
  </si>
  <si>
    <t>Součet za Para 2221</t>
  </si>
  <si>
    <t>Pitná voda/Nákup materiálu  j.n.</t>
  </si>
  <si>
    <t>Pitná voda/Nákup ostatních služeb</t>
  </si>
  <si>
    <t>Pitná voda/Výdaje na dodavatel.zajišť.opravy a údrž</t>
  </si>
  <si>
    <t>Pitná voda/Budovy, haly a stavby</t>
  </si>
  <si>
    <t>Odvád. a čišt.odp.vod a nakládání s kaly/Ostatní osobní výdaje</t>
  </si>
  <si>
    <t>Odvád. a čišt.odp.vod a nakládání s kaly/Nákup materiálu  j.n.</t>
  </si>
  <si>
    <t>Odvád. a čišt.odp.vod a nakládání s kaly/Nákup ostatních služeb</t>
  </si>
  <si>
    <t>Odvád. a čišt.odp.vod a nakládání s kaly/Výdaje na dodavatel.zajišť.opravy a údrž</t>
  </si>
  <si>
    <t>Odvád. a čišt.odp.vod a nakládání s kaly/Výdaje na poř. věcí a služeb - pohoštění</t>
  </si>
  <si>
    <t>Odvád. a čišt.odp.vod a nakládání s kaly/Ost. nákup dlouh. nehmotného majetku</t>
  </si>
  <si>
    <t>Vodní díla v zemědělské krajině/Nákup ostatních služeb</t>
  </si>
  <si>
    <t>Vodní díla v zemědělské krajině/Výdaje na dodavatel.zajišť.opravy a údrž</t>
  </si>
  <si>
    <t>Mateřské školy/Studená voda</t>
  </si>
  <si>
    <t>Mateřské školy/Plyn</t>
  </si>
  <si>
    <t>Mateřské školy/Elektrická energie</t>
  </si>
  <si>
    <t>Mateřské školy/Služby elektronických komunikací</t>
  </si>
  <si>
    <t>Mateřské školy/Nákup ostatních služeb</t>
  </si>
  <si>
    <t>Mateřské školy/Výdaje na dodavatel.zajišť.opravy a údrž</t>
  </si>
  <si>
    <t>Mateřské školy/Neinvestiční transfery obcím</t>
  </si>
  <si>
    <t>Mateřské školy/Neinv. přísp. zřízeným PO</t>
  </si>
  <si>
    <t>Mateřské školy/Neinv.transf. zřízeným PO</t>
  </si>
  <si>
    <t>Základní školy/Neinvestiční transfery obcím</t>
  </si>
  <si>
    <t>Součet za Para 3113</t>
  </si>
  <si>
    <t>Střední odborné školy/Neinv. transfery cizím PO</t>
  </si>
  <si>
    <t>Součet za Para 3122</t>
  </si>
  <si>
    <t>Činnosti knihovnické/Ostatní osobní výdaje</t>
  </si>
  <si>
    <t>Činnosti knihovnické/Výdaje na knihy, učební pomůcky a tisk</t>
  </si>
  <si>
    <t>Činnosti knihovnické/Nákup zboží</t>
  </si>
  <si>
    <t>Činnosti knihovnické/Elektrická energie</t>
  </si>
  <si>
    <t>Ost. záležitosti kultury/Ostatní osobní výdaje</t>
  </si>
  <si>
    <t>Ost. záležitosti kultury/Drobný hmotný dlouhodobý majetek</t>
  </si>
  <si>
    <t>Ost. záležitosti kultury/Nákup materiálu  j.n.</t>
  </si>
  <si>
    <t>Ost. záležitosti kultury/Poštovní služby</t>
  </si>
  <si>
    <t>Ost. záležitosti kultury/Nákup ostatních služeb</t>
  </si>
  <si>
    <t>Ost. záležitosti kultury/Výdaje na dodavatel.zajišť.opravy a údrž</t>
  </si>
  <si>
    <t>Ost. záležitosti kultury/Výdaje na poř. věcí a služeb - pohoštění</t>
  </si>
  <si>
    <t>Ost. záležitosti kultury/Věcné dary</t>
  </si>
  <si>
    <t>Ost. záležitosti kultury/Dary obyvatelstvu</t>
  </si>
  <si>
    <t>Poř.,zach. a obn. hodnot míst. kult.../Nákup materiálu  j.n.</t>
  </si>
  <si>
    <t>Poř.,zach. a obn. hodnot míst. kult.../Nákup ostatních služeb</t>
  </si>
  <si>
    <t>Poř.,zach. a obn. hodnot míst. kult.../Výdaje na dodavatel.zajišť.opravy a údrž</t>
  </si>
  <si>
    <t>Součet za Para 3326</t>
  </si>
  <si>
    <t>Činnosti registr.církví a nábožen. spol./Drobný hmotný dlouhodobý majetek</t>
  </si>
  <si>
    <t>Součet za Para 3330</t>
  </si>
  <si>
    <t>Rozhlas a televize/Odměny za užití dušev. vlastnictví</t>
  </si>
  <si>
    <t>Rozhlas a televize/Nákup materiálu  j.n.</t>
  </si>
  <si>
    <t>Rozhlas a televize/Nákup ostatních služeb</t>
  </si>
  <si>
    <t>Rozhlas a televize/Výdaje na dodavatel.zajišť.opravy a údrž</t>
  </si>
  <si>
    <t>Rozhlas a televize/Poskytnuté náhrady</t>
  </si>
  <si>
    <t>Součet za Para 3341</t>
  </si>
  <si>
    <t>Zálež.kultury,církví a sděl.prostředků/Ostatní osobní výdaje</t>
  </si>
  <si>
    <t>Zálež.kultury,církví a sděl.prostředků/Drobný hmotný dlouhodobý majetek</t>
  </si>
  <si>
    <t>Zálež.kultury,církví a sděl.prostředků/Nákup materiálu  j.n.</t>
  </si>
  <si>
    <t>Zálež.kultury,církví a sděl.prostředků/Poštovní služby</t>
  </si>
  <si>
    <t>Zálež.kultury,církví a sděl.prostředků/Nákup ostatních služeb</t>
  </si>
  <si>
    <t>Zálež.kultury,církví a sděl.prostředků/Výdaje na dodavatel.zajišť.opravy a údrž</t>
  </si>
  <si>
    <t>Zálež.kultury,církví a sděl.prostředků/Cestovné</t>
  </si>
  <si>
    <t>Zálež.kultury,církví a sděl.prostředků/Výdaje na poř. věcí a služeb - pohoštění</t>
  </si>
  <si>
    <t>Zálež.kultury,církví a sděl.prostředků/Poskytnuté náhrady</t>
  </si>
  <si>
    <t>Zálež.kultury,církví a sděl.prostředků/Věcné dary</t>
  </si>
  <si>
    <t>Zálež.kultury,církví a sděl.prostředků/Ost.neinv.transf.veřej.rozp.místní úrov.</t>
  </si>
  <si>
    <t>Zálež.kultury,církví a sděl.prostředků/Dary obyvatelstvu</t>
  </si>
  <si>
    <t>Zálež.kultury,církví a sděl.prostředků/Inves.transf.veřej.rozp.místní úrovně</t>
  </si>
  <si>
    <t>Součet za Para 3399</t>
  </si>
  <si>
    <t>Ost. sportovní činnost/Neinv.transf. spolkům</t>
  </si>
  <si>
    <t>Ost. sportovní činnost/Ost.neinv.transf. nezisk. a podob.organ.</t>
  </si>
  <si>
    <t>Součet za Para 3419</t>
  </si>
  <si>
    <t>Preven.před drog.,alkoh.,nikotinem a j.z/Neinv.transf. spolkům</t>
  </si>
  <si>
    <t>Preven.před drog.,alkoh.,nikotinem a j.z/Neinv.transf. církvím a nábož. spol.</t>
  </si>
  <si>
    <t>Součet za Para 3541</t>
  </si>
  <si>
    <t>Veřejné osvětlení/Nákup materiálu  j.n.</t>
  </si>
  <si>
    <t>Veřejné osvětlení/Elektrická energie</t>
  </si>
  <si>
    <t>Veřejné osvětlení/Nákup ostatních služeb</t>
  </si>
  <si>
    <t>Veřejné osvětlení/Výdaje na dodavatel.zajišť.opravy a údrž</t>
  </si>
  <si>
    <t>Veřejné osvětlení/Platby daní a poplat.kraj.,obcím a st.f</t>
  </si>
  <si>
    <t>Veřejné osvětlení/Budovy, haly a stavby</t>
  </si>
  <si>
    <t>Součet za Para 3631</t>
  </si>
  <si>
    <t>Výstavba a údržba místních inženýr.sítí/Úroky vlastní</t>
  </si>
  <si>
    <t>Výstavba a údržba místních inženýr.sítí/Nákup ostatních služeb</t>
  </si>
  <si>
    <t>Výstavba a údržba místních inženýr.sítí/Výdaje na dodavatel.zajišť.opravy a údrž</t>
  </si>
  <si>
    <t>Výstavba a údržba místních inženýr.sítí/Úhrady sankcí jiným rozpočtům</t>
  </si>
  <si>
    <t>Územní plánování/Ost. nákup dlouh. nehmotného majetku</t>
  </si>
  <si>
    <t>Součet za Para 3635</t>
  </si>
  <si>
    <t>Komunální služby a územní rozvoj j.n./Platy zaměstnanců v pracovním poměru</t>
  </si>
  <si>
    <t>Komunální služby a územní rozvoj j.n./Pov. poj. na soc. zab. a př. na st.p.z.</t>
  </si>
  <si>
    <t>Komunální služby a územní rozvoj j.n./Pov. poj. na veřejné zdravotní pojištění</t>
  </si>
  <si>
    <t>Komunální služby a územní rozvoj j.n./Drobný hmotný dlouhodobý majetek</t>
  </si>
  <si>
    <t>Komunální služby a územní rozvoj j.n./Nákup materiálu  j.n.</t>
  </si>
  <si>
    <t>Komunální služby a územní rozvoj j.n./Nájemné</t>
  </si>
  <si>
    <t>Komunální služby a územní rozvoj j.n./Nákup ostatních služeb</t>
  </si>
  <si>
    <t>Komunální služby a územní rozvoj j.n./Platby daní a poplatků st. rozpočtu</t>
  </si>
  <si>
    <t>Komunální služby a územní rozvoj j.n./Pozemky</t>
  </si>
  <si>
    <t>Sběr a odvoz komunálních odpadů/Nákup ostatních služeb</t>
  </si>
  <si>
    <t>Sběr a odvoz komunálních odpadů/Výdaje na poř. věcí a služeb - pohoštění</t>
  </si>
  <si>
    <t>Péče o vzhled obcí a veřejnou zeleň/Ostatní osobní výdaje</t>
  </si>
  <si>
    <t>Péče o vzhled obcí a veřejnou zeleň/Drobný hmotný dlouhodobý majetek</t>
  </si>
  <si>
    <t>Péče o vzhled obcí a veřejnou zeleň/Nákup materiálu  j.n.</t>
  </si>
  <si>
    <t>Péče o vzhled obcí a veřejnou zeleň/Pohonné hmoty a maziva</t>
  </si>
  <si>
    <t>Péče o vzhled obcí a veřejnou zeleň/Nákup ostatních služeb</t>
  </si>
  <si>
    <t>Péče o vzhled obcí a veřejnou zeleň/Výdaje na dodavatel.zajišť.opravy a údrž</t>
  </si>
  <si>
    <t>Péče o vzhled obcí a veřejnou zeleň/Výdaje na poř. věcí a služeb - pohoštění</t>
  </si>
  <si>
    <t>Péče o vzhled obcí a veřejnou zeleň/Budovy, haly a stavby</t>
  </si>
  <si>
    <t>Péče o vzhled obcí a veřejnou zeleň/Stroje, přístroje a zařízení</t>
  </si>
  <si>
    <t>Součet za Para 3745</t>
  </si>
  <si>
    <t>Ost.činn. související se služb. pro obyv/Neinv.transf. spolkům</t>
  </si>
  <si>
    <t>Součet za Para 3900</t>
  </si>
  <si>
    <t>Nemocenské/Výdaje na dodavatel.zajišť.opravy a údrž</t>
  </si>
  <si>
    <t>Nemocenské/Budovy, haly a stavby</t>
  </si>
  <si>
    <t>Součet za Para 4121</t>
  </si>
  <si>
    <t>Domovy pro os.se zdr.post. .../Neinv.transf. církvím a nábož. spol.</t>
  </si>
  <si>
    <t>Domovy pro os.se zdr.post. .../Ost.neinv.transf. nezisk. a podob.organ.</t>
  </si>
  <si>
    <t>Součet za Para 4357</t>
  </si>
  <si>
    <t>Bezpečnost a veřejný pořádek/Drobný hmotný dlouhodobý majetek</t>
  </si>
  <si>
    <t>Součet za Para 5311</t>
  </si>
  <si>
    <t>Požární ochrana - dobr. část/Ostatní platy</t>
  </si>
  <si>
    <t>Požární ochrana - dobr. část/Ochranné pomůcky</t>
  </si>
  <si>
    <t>Požární ochrana - dobr. část/Výdaje na prádlo, oděv a obuv</t>
  </si>
  <si>
    <t>Požární ochrana - dobr. část/Drobný hmotný dlouhodobý majetek</t>
  </si>
  <si>
    <t>Požární ochrana - dobr. část/Nákup materiálu  j.n.</t>
  </si>
  <si>
    <t>Požární ochrana - dobr. část/Studená voda</t>
  </si>
  <si>
    <t>Požární ochrana - dobr. část/Plyn</t>
  </si>
  <si>
    <t>Požární ochrana - dobr. část/Elektrická energie</t>
  </si>
  <si>
    <t>Požární ochrana - dobr. část/Pohonné hmoty a maziva</t>
  </si>
  <si>
    <t>Požární ochrana - dobr. část/Nákup ostatních služeb</t>
  </si>
  <si>
    <t>Požární ochrana - dobr. část/Výdaje na dodavatel.zajišť.opravy a údrž</t>
  </si>
  <si>
    <t>Požární ochrana - dobr. část/Výdaje na poř. věcí a služeb - pohoštění</t>
  </si>
  <si>
    <t>Požární ochrana - dobr. část/Ostatní nákupy  j.n.</t>
  </si>
  <si>
    <t>Požární ochrana - dobr. část/Věcné dary</t>
  </si>
  <si>
    <t>Požární ochrana - dobr. část/Ost.neinv.transf. nezisk. a podob.organ.</t>
  </si>
  <si>
    <t>Součet za Para 5512</t>
  </si>
  <si>
    <t>Zastupitelstva obcí/Platy zaměstnanců v pracovním poměru</t>
  </si>
  <si>
    <t>Zastupitelstva obcí/Odměny členů zastupitelstva obcí a krajů</t>
  </si>
  <si>
    <t>Zastupitelstva obcí/Odstupné</t>
  </si>
  <si>
    <t>Zastupitelstva obcí/Pov. poj. na veřejné zdravotní pojištění</t>
  </si>
  <si>
    <t>Součet za Para 6112</t>
  </si>
  <si>
    <t>Volby do parlamentu ČR/Ostatní platy</t>
  </si>
  <si>
    <t>Volby do parlamentu ČR/Ostatní osobní výdaje</t>
  </si>
  <si>
    <t>Volby do parlamentu ČR/Pov. poj. na veřejné zdravotní pojištění</t>
  </si>
  <si>
    <t>Volby do parlamentu ČR/Ostatní pov. poj. placené zaměstnavatele</t>
  </si>
  <si>
    <t>Volby do parlamentu ČR/Nákup materiálu  j.n.</t>
  </si>
  <si>
    <t>Volby do parlamentu ČR/Nákup ostatních služeb</t>
  </si>
  <si>
    <t>Volby do parlamentu ČR/Cestovné</t>
  </si>
  <si>
    <t>Volby do parlamentu ČR/Výdaje na poř. věcí a služeb - pohoštění</t>
  </si>
  <si>
    <t>Součet za Para 6114</t>
  </si>
  <si>
    <t>Volby do zastupitelstev ÚSC/Ostatní platy</t>
  </si>
  <si>
    <t>Volby do zastupitelstev ÚSC/Ostatní osobní výdaje</t>
  </si>
  <si>
    <t>Volby do zastupitelstev ÚSC/Ostatní platby za provedenou práci j.n.</t>
  </si>
  <si>
    <t>Volby do zastupitelstev ÚSC/Pov. poj. na veřejné zdravotní pojištění</t>
  </si>
  <si>
    <t>Volby do zastupitelstev ÚSC/Drobný hmotný dlouhodobý majetek</t>
  </si>
  <si>
    <t>Volby do zastupitelstev ÚSC/Nákup materiálu  j.n.</t>
  </si>
  <si>
    <t>Volby do zastupitelstev ÚSC/Poštovní služby</t>
  </si>
  <si>
    <t>Volby do zastupitelstev ÚSC/Zpracování dat a služby souv. s IT a kom</t>
  </si>
  <si>
    <t>Volby do zastupitelstev ÚSC/Nákup ostatních služeb</t>
  </si>
  <si>
    <t>Volby do zastupitelstev ÚSC/Cestovné</t>
  </si>
  <si>
    <t>Volby do zastupitelstev ÚSC/Výdaje na poř. věcí a služeb - pohoštění</t>
  </si>
  <si>
    <t>Součet za Para 6115</t>
  </si>
  <si>
    <t>Volby do Evropského parlamentu/Ostatní platy</t>
  </si>
  <si>
    <t>Volby do Evropského parlamentu/Ostatní osobní výdaje</t>
  </si>
  <si>
    <t>Volby do Evropského parlamentu/Pov. poj. na veřejné zdravotní pojištění</t>
  </si>
  <si>
    <t>Volby do Evropského parlamentu/Nákup materiálu  j.n.</t>
  </si>
  <si>
    <t>Volby do Evropského parlamentu/Poštovní služby</t>
  </si>
  <si>
    <t>Volby do Evropského parlamentu/Nákup ostatních služeb</t>
  </si>
  <si>
    <t>Volby do Evropského parlamentu/Cestovné</t>
  </si>
  <si>
    <t>Volby do Evropského parlamentu/Výdaje na poř. věcí a služeb - pohoštění</t>
  </si>
  <si>
    <t>Součet za Para 6117</t>
  </si>
  <si>
    <t>Volba prezidenta republiky/Ostatní platy</t>
  </si>
  <si>
    <t>Volba prezidenta republiky/Ostatní osobní výdaje</t>
  </si>
  <si>
    <t>Volba prezidenta republiky/Nákup materiálu  j.n.</t>
  </si>
  <si>
    <t>Volba prezidenta republiky/Nákup ostatních služeb</t>
  </si>
  <si>
    <t>Volba prezidenta republiky/Cestovné</t>
  </si>
  <si>
    <t>Volba prezidenta republiky/Výdaje na poř. věcí a služeb - pohoštění</t>
  </si>
  <si>
    <t>Součet za Para 6118</t>
  </si>
  <si>
    <t>Ostatní všeobecná vnitřní správa j.n./Nákup materiálu  j.n.</t>
  </si>
  <si>
    <t>Součet za Para 6149</t>
  </si>
  <si>
    <t>Činnost místní správy/Platy zaměstnanců v pracovním poměru</t>
  </si>
  <si>
    <t>Činnost místní správy/Ostatní platy</t>
  </si>
  <si>
    <t>Činnost místní správy/Ostatní osobní výdaje</t>
  </si>
  <si>
    <t>Činnost místní správy/Pov. poj. na soc. zab. a př. na st.p.z.</t>
  </si>
  <si>
    <t>Činnost místní správy/Pov. poj. na veřejné zdravotní pojištění</t>
  </si>
  <si>
    <t>Činnost místní správy/Výdaje na knihy, učební pomůcky a tisk</t>
  </si>
  <si>
    <t>Činnost místní správy/Drobný hmotný dlouhodobý majetek</t>
  </si>
  <si>
    <t>Činnost místní správy/Nákup zboží</t>
  </si>
  <si>
    <t>Činnost místní správy/Nákup materiálu  j.n.</t>
  </si>
  <si>
    <t>Činnost místní správy/Studená voda</t>
  </si>
  <si>
    <t>Činnost místní správy/Plyn</t>
  </si>
  <si>
    <t>Činnost místní správy/Elektrická energie</t>
  </si>
  <si>
    <t>Činnost místní správy/Poštovní služby</t>
  </si>
  <si>
    <t>Činnost místní správy/Služby elektronických komunikací</t>
  </si>
  <si>
    <t>Činnost místní správy/Služby peněžních ústavů</t>
  </si>
  <si>
    <t>Činnost místní správy/Výdaje na dodav. pořízení informací</t>
  </si>
  <si>
    <t>Činnost místní správy/Zpracování dat a služby souv. s IT a kom</t>
  </si>
  <si>
    <t>Činnost místní správy/Nákup ostatních služeb</t>
  </si>
  <si>
    <t>Činnost místní správy/Výdaje na dodavatel.zajišť.opravy a údrž</t>
  </si>
  <si>
    <t>Činnost místní správy/Výdaje na nákup softwaru a poč.programů</t>
  </si>
  <si>
    <t>Činnost místní správy/Cestovné</t>
  </si>
  <si>
    <t>Činnost místní správy/Výdaje na poř. věcí a služeb - pohoštění</t>
  </si>
  <si>
    <t>Činnost místní správy/Účastnické poplatky na konference</t>
  </si>
  <si>
    <t>Činnost místní správy/Ostatní nákupy  j.n.</t>
  </si>
  <si>
    <t>Činnost místní správy/Neinv.transf. fundacím, ústavům a obecně prosp.společnostem</t>
  </si>
  <si>
    <t>Činnost místní správy/Neinv.transf. spolkům</t>
  </si>
  <si>
    <t>Činnost místní správy/Neinv.transf. církvím a nábož. spol.</t>
  </si>
  <si>
    <t>Činnost místní správy/Ost.neinv.transf. nezisk. a podob.organ.</t>
  </si>
  <si>
    <t>Činnost místní správy/Neinvestiční transfery obcím</t>
  </si>
  <si>
    <t>Činnost místní správy/Ost.neinv.transf.veřej.rozp.místní úrov.</t>
  </si>
  <si>
    <t>Činnost místní správy/Neinv.transf. zřízeným PO</t>
  </si>
  <si>
    <t>Činnost místní správy/Nákup kolků</t>
  </si>
  <si>
    <t>Činnost místní správy/Platby daní a poplatků st. rozpočtu</t>
  </si>
  <si>
    <t>Činnost místní správy/Úhrady sankcí jiným rozpočtům</t>
  </si>
  <si>
    <t>Činnost místní správy/Ost. nákup dlouh. nehmotného majetku</t>
  </si>
  <si>
    <t>Činnost místní správy/Budovy, haly a stavby</t>
  </si>
  <si>
    <t>Činnost místní správy/Inves.transf.veřej.rozp.místní úrovně</t>
  </si>
  <si>
    <t>Příjmy a výdaje z úvěr. finanč. operací/Služby peněžních ústavů</t>
  </si>
  <si>
    <t>Pojištění funkčně nespecifikované/Služby peněžních ústavů</t>
  </si>
  <si>
    <t>Součet za Para 6320</t>
  </si>
  <si>
    <t>Převody vlastním fondům v rozp. úz.úr/Převody vlastním rozpočtovým účtům</t>
  </si>
  <si>
    <t>Součet za Para 6330</t>
  </si>
  <si>
    <t>Ost. finanční operace/Platby daní a poplatků st. rozpočtu</t>
  </si>
  <si>
    <t>Ost. finanční operace/Platby daní a poplat.kraj.,obcím a st.f</t>
  </si>
  <si>
    <t>Finanční vypořádání minulých let/Vratky trans. poskyt. z veř. rozp. ústř. úrovně</t>
  </si>
  <si>
    <t>Finanční vypořádání minulých let/Výdaje z fin.vyp.min.let mezi kraj a obc</t>
  </si>
  <si>
    <t>Součet za Para 6402</t>
  </si>
  <si>
    <t>Ostatní činnost j.n./Ostatní nákupy  j.n.</t>
  </si>
  <si>
    <t>Ostatní činnost j.n./Neinv.transf. spolkům</t>
  </si>
  <si>
    <t>Ostatní činnost j.n./Ostatní neinvestiční výdaje j.n.</t>
  </si>
  <si>
    <t>Součet za Para 6409</t>
  </si>
  <si>
    <t>SR 2020</t>
  </si>
  <si>
    <t>UR 2020</t>
  </si>
  <si>
    <t>Vodní díla v zem. Krajině /Nákup materiálu</t>
  </si>
  <si>
    <t>Činnosti knihovnické/Nákup materiálu</t>
  </si>
  <si>
    <t>Činnosti knihovnické/Výdaje na opravy a udržování</t>
  </si>
  <si>
    <t>Mateřské školy /Nákup materiálu</t>
  </si>
  <si>
    <t>Komunální služby a územní rozvoj j.n./Opravy a udržování</t>
  </si>
  <si>
    <t>Komunální služby a územní rozvoj j.n./Nákup kolků</t>
  </si>
  <si>
    <t>Komunální služby a územní rozvoj j.n./Budovy, haly a stavby</t>
  </si>
  <si>
    <t>,</t>
  </si>
  <si>
    <t>Sběr a odvoz komunálních odpadů/Budovy, haly a stavby</t>
  </si>
  <si>
    <t>Péče o vzhled obcí a veřejnou zeleň/Ochranné pomůcky</t>
  </si>
  <si>
    <t>Nákup materiálu</t>
  </si>
  <si>
    <t>Rezerva na krizová opatření</t>
  </si>
  <si>
    <t>Součet za Para 5213</t>
  </si>
  <si>
    <t>SR 2021</t>
  </si>
  <si>
    <t>UR 2021</t>
  </si>
  <si>
    <t>Skutečnost 2021</t>
  </si>
  <si>
    <t>Skutečnost 2020</t>
  </si>
  <si>
    <t>ROK 2019</t>
  </si>
  <si>
    <t>ROK 2020</t>
  </si>
  <si>
    <t>ROK 2021 - DO ŘÍJNA</t>
  </si>
  <si>
    <t>PŘÍPRAVA NA ROK 2022</t>
  </si>
  <si>
    <t>xx</t>
  </si>
  <si>
    <t>Provoz veřejné silniční dopravy/Opravy a udžování</t>
  </si>
  <si>
    <t>Příjmy a výdaje z úvěr. finanč. operací/Příjmy z podílů a dividend</t>
  </si>
  <si>
    <t>Pěstební činnost/Drobný dl.hmotný majetek</t>
  </si>
  <si>
    <t>Silnice/Nákup materiálu</t>
  </si>
  <si>
    <t>Mateřské školy /Drobný dl.hmotný majetek</t>
  </si>
  <si>
    <t>Činnosti knihovnické/Nákup ost.služeb</t>
  </si>
  <si>
    <t>Výstavba a údržba místních inženýr.sítí/Budovy,haly a stavby</t>
  </si>
  <si>
    <t>Požární ochrana - dobr. část/OON</t>
  </si>
  <si>
    <t>Činnost místní správy/Převody vlastní pokladně-nerozpočtuje se !</t>
  </si>
  <si>
    <t>Příjmy rozpočtu 2019-2020-2021-10/2022 - výhled 2023 (v Kč)</t>
  </si>
  <si>
    <t>SR 2022</t>
  </si>
  <si>
    <t>Skutečnost do října 2022</t>
  </si>
  <si>
    <t>UR do 10/2022</t>
  </si>
  <si>
    <t>Příjmy z prodeje ost. HDM</t>
  </si>
  <si>
    <t>UR 10/2022</t>
  </si>
  <si>
    <t>Skutečnost 10/2022</t>
  </si>
  <si>
    <t>Příjmy rozpočtu 2019-2020-2021-10/2022-výhled na rok 2023  (v Kč)</t>
  </si>
  <si>
    <t>Bezpečnost a veřejný pořádek/Stroje,přístroje a zařízení</t>
  </si>
  <si>
    <t>Inv. př. transfery ze státních fondů</t>
  </si>
  <si>
    <t>Odvád. a čišť.odp.vod a nakládání s kaly/ Stavby</t>
  </si>
  <si>
    <t>Činnosti knihovnické/Drobný dlouhodob.majetek</t>
  </si>
  <si>
    <t>Činnosti knihovnické/Stavby</t>
  </si>
  <si>
    <t>Sběr a odvoz komunálních odpadů/Nákup materiálu</t>
  </si>
  <si>
    <t>Příjmy a výdaje z úvěr. finanč. operací/ost.úroky a ost.fin.výdaje</t>
  </si>
  <si>
    <t>Humanitární zahraniční pomoc přímá/Nákup materiálu</t>
  </si>
  <si>
    <t>Humanitární zahraniční pomoc přímá/drobný dlouhodbý hmotný majetek</t>
  </si>
  <si>
    <t>Součet za Para 6221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</si>
</sst>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1" fillId="0" borderId="2" xfId="0" applyFont="1" applyBorder="1"/>
    <xf numFmtId="4" fontId="1" fillId="0" borderId="2" xfId="0" applyNumberFormat="1" applyFont="1" applyBorder="1"/>
    <xf numFmtId="4" fontId="4" fillId="0" borderId="0" xfId="0" applyNumberFormat="1" applyFont="1"/>
    <xf numFmtId="4" fontId="2" fillId="0" borderId="2" xfId="0" applyNumberFormat="1" applyFont="1" applyBorder="1"/>
    <xf numFmtId="0" fontId="4" fillId="0" borderId="0" xfId="0" applyFont="1"/>
    <xf numFmtId="0" fontId="4" fillId="0" borderId="2" xfId="0" applyFont="1" applyBorder="1"/>
    <xf numFmtId="164" fontId="1" fillId="0" borderId="3" xfId="0" applyNumberFormat="1" applyFont="1" applyBorder="1"/>
    <xf numFmtId="0" fontId="1" fillId="0" borderId="3" xfId="0" applyFont="1" applyBorder="1"/>
    <xf numFmtId="39" fontId="1" fillId="0" borderId="3" xfId="0" applyNumberFormat="1" applyFont="1" applyBorder="1"/>
    <xf numFmtId="4" fontId="1" fillId="0" borderId="3" xfId="0" applyNumberFormat="1" applyFont="1" applyBorder="1"/>
    <xf numFmtId="164" fontId="1" fillId="0" borderId="6" xfId="0" applyNumberFormat="1" applyFont="1" applyBorder="1"/>
    <xf numFmtId="164" fontId="1" fillId="0" borderId="7" xfId="0" applyNumberFormat="1" applyFont="1" applyBorder="1"/>
    <xf numFmtId="0" fontId="1" fillId="0" borderId="7" xfId="0" applyFont="1" applyBorder="1"/>
    <xf numFmtId="39" fontId="1" fillId="0" borderId="7" xfId="0" applyNumberFormat="1" applyFont="1" applyBorder="1"/>
    <xf numFmtId="4" fontId="1" fillId="0" borderId="7" xfId="0" applyNumberFormat="1" applyFont="1" applyBorder="1"/>
    <xf numFmtId="4" fontId="4" fillId="3" borderId="8" xfId="0" applyNumberFormat="1" applyFont="1" applyFill="1" applyBorder="1"/>
    <xf numFmtId="164" fontId="1" fillId="0" borderId="9" xfId="0" applyNumberFormat="1" applyFont="1" applyBorder="1"/>
    <xf numFmtId="4" fontId="4" fillId="3" borderId="10" xfId="0" applyNumberFormat="1" applyFont="1" applyFill="1" applyBorder="1"/>
    <xf numFmtId="0" fontId="1" fillId="0" borderId="11" xfId="0" applyFont="1" applyBorder="1"/>
    <xf numFmtId="0" fontId="1" fillId="0" borderId="12" xfId="0" applyFont="1" applyBorder="1"/>
    <xf numFmtId="39" fontId="2" fillId="0" borderId="12" xfId="0" applyNumberFormat="1" applyFont="1" applyBorder="1"/>
    <xf numFmtId="0" fontId="1" fillId="0" borderId="14" xfId="0" applyFont="1" applyBorder="1"/>
    <xf numFmtId="0" fontId="1" fillId="0" borderId="15" xfId="0" applyFont="1" applyBorder="1"/>
    <xf numFmtId="39" fontId="2" fillId="0" borderId="15" xfId="0" applyNumberFormat="1" applyFont="1" applyBorder="1"/>
    <xf numFmtId="164" fontId="1" fillId="0" borderId="17" xfId="0" applyNumberFormat="1" applyFont="1" applyBorder="1"/>
    <xf numFmtId="0" fontId="1" fillId="0" borderId="17" xfId="0" applyFont="1" applyBorder="1"/>
    <xf numFmtId="4" fontId="1" fillId="0" borderId="17" xfId="0" applyNumberFormat="1" applyFont="1" applyBorder="1"/>
    <xf numFmtId="0" fontId="5" fillId="0" borderId="0" xfId="0" applyFont="1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4" borderId="18" xfId="0" applyFont="1" applyFill="1" applyBorder="1" applyAlignment="1">
      <alignment vertical="center"/>
    </xf>
    <xf numFmtId="0" fontId="1" fillId="4" borderId="19" xfId="0" applyFont="1" applyFill="1" applyBorder="1" applyAlignment="1">
      <alignment vertical="center"/>
    </xf>
    <xf numFmtId="4" fontId="4" fillId="4" borderId="21" xfId="0" applyNumberFormat="1" applyFont="1" applyFill="1" applyBorder="1"/>
    <xf numFmtId="4" fontId="4" fillId="4" borderId="22" xfId="0" applyNumberFormat="1" applyFont="1" applyFill="1" applyBorder="1"/>
    <xf numFmtId="4" fontId="4" fillId="4" borderId="23" xfId="0" applyNumberFormat="1" applyFont="1" applyFill="1" applyBorder="1"/>
    <xf numFmtId="4" fontId="4" fillId="4" borderId="24" xfId="0" applyNumberFormat="1" applyFont="1" applyFill="1" applyBorder="1"/>
    <xf numFmtId="0" fontId="1" fillId="2" borderId="29" xfId="0" applyFont="1" applyFill="1" applyBorder="1" applyAlignment="1">
      <alignment vertical="center"/>
    </xf>
    <xf numFmtId="0" fontId="1" fillId="2" borderId="30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4" fontId="1" fillId="0" borderId="6" xfId="0" applyNumberFormat="1" applyFont="1" applyBorder="1"/>
    <xf numFmtId="4" fontId="1" fillId="0" borderId="9" xfId="0" applyNumberFormat="1" applyFont="1" applyBorder="1"/>
    <xf numFmtId="39" fontId="4" fillId="3" borderId="16" xfId="0" applyNumberFormat="1" applyFont="1" applyFill="1" applyBorder="1"/>
    <xf numFmtId="39" fontId="4" fillId="3" borderId="13" xfId="0" applyNumberFormat="1" applyFont="1" applyFill="1" applyBorder="1"/>
    <xf numFmtId="39" fontId="1" fillId="0" borderId="6" xfId="0" applyNumberFormat="1" applyFont="1" applyBorder="1"/>
    <xf numFmtId="39" fontId="4" fillId="3" borderId="8" xfId="0" applyNumberFormat="1" applyFont="1" applyFill="1" applyBorder="1"/>
    <xf numFmtId="39" fontId="1" fillId="0" borderId="9" xfId="0" applyNumberFormat="1" applyFont="1" applyBorder="1"/>
    <xf numFmtId="39" fontId="4" fillId="3" borderId="10" xfId="0" applyNumberFormat="1" applyFont="1" applyFill="1" applyBorder="1"/>
    <xf numFmtId="39" fontId="2" fillId="0" borderId="14" xfId="0" applyNumberFormat="1" applyFont="1" applyBorder="1"/>
    <xf numFmtId="39" fontId="2" fillId="0" borderId="11" xfId="0" applyNumberFormat="1" applyFont="1" applyBorder="1"/>
    <xf numFmtId="164" fontId="1" fillId="0" borderId="36" xfId="0" applyNumberFormat="1" applyFont="1" applyBorder="1"/>
    <xf numFmtId="164" fontId="1" fillId="0" borderId="37" xfId="0" applyNumberFormat="1" applyFont="1" applyBorder="1"/>
    <xf numFmtId="0" fontId="1" fillId="0" borderId="38" xfId="0" applyFont="1" applyBorder="1"/>
    <xf numFmtId="0" fontId="1" fillId="0" borderId="33" xfId="0" applyFont="1" applyBorder="1"/>
    <xf numFmtId="0" fontId="1" fillId="0" borderId="39" xfId="0" applyFont="1" applyBorder="1"/>
    <xf numFmtId="0" fontId="1" fillId="0" borderId="1" xfId="0" applyFont="1" applyBorder="1"/>
    <xf numFmtId="0" fontId="2" fillId="0" borderId="5" xfId="0" applyFont="1" applyBorder="1"/>
    <xf numFmtId="0" fontId="2" fillId="0" borderId="34" xfId="0" applyFont="1" applyBorder="1"/>
    <xf numFmtId="0" fontId="1" fillId="2" borderId="4" xfId="0" applyFont="1" applyFill="1" applyBorder="1" applyAlignment="1">
      <alignment vertical="center"/>
    </xf>
    <xf numFmtId="164" fontId="1" fillId="0" borderId="25" xfId="0" applyNumberFormat="1" applyFont="1" applyBorder="1"/>
    <xf numFmtId="164" fontId="1" fillId="0" borderId="26" xfId="0" applyNumberFormat="1" applyFont="1" applyBorder="1"/>
    <xf numFmtId="0" fontId="1" fillId="0" borderId="35" xfId="0" applyFont="1" applyBorder="1"/>
    <xf numFmtId="0" fontId="1" fillId="0" borderId="27" xfId="0" applyFont="1" applyBorder="1"/>
    <xf numFmtId="0" fontId="1" fillId="0" borderId="40" xfId="0" applyFont="1" applyBorder="1"/>
    <xf numFmtId="0" fontId="1" fillId="0" borderId="41" xfId="0" applyFont="1" applyBorder="1"/>
    <xf numFmtId="4" fontId="4" fillId="4" borderId="42" xfId="0" applyNumberFormat="1" applyFont="1" applyFill="1" applyBorder="1"/>
    <xf numFmtId="4" fontId="4" fillId="4" borderId="31" xfId="0" applyNumberFormat="1" applyFont="1" applyFill="1" applyBorder="1"/>
    <xf numFmtId="164" fontId="1" fillId="0" borderId="14" xfId="0" applyNumberFormat="1" applyFont="1" applyBorder="1"/>
    <xf numFmtId="164" fontId="1" fillId="0" borderId="15" xfId="0" applyNumberFormat="1" applyFont="1" applyBorder="1"/>
    <xf numFmtId="0" fontId="1" fillId="0" borderId="43" xfId="0" applyFont="1" applyBorder="1"/>
    <xf numFmtId="0" fontId="1" fillId="0" borderId="44" xfId="0" applyFont="1" applyBorder="1"/>
    <xf numFmtId="4" fontId="4" fillId="4" borderId="45" xfId="0" applyNumberFormat="1" applyFont="1" applyFill="1" applyBorder="1"/>
    <xf numFmtId="164" fontId="1" fillId="0" borderId="46" xfId="0" applyNumberFormat="1" applyFont="1" applyBorder="1"/>
    <xf numFmtId="0" fontId="4" fillId="4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4" fontId="4" fillId="0" borderId="7" xfId="0" applyNumberFormat="1" applyFont="1" applyBorder="1"/>
    <xf numFmtId="4" fontId="4" fillId="0" borderId="3" xfId="0" applyNumberFormat="1" applyFont="1" applyBorder="1"/>
    <xf numFmtId="4" fontId="4" fillId="0" borderId="12" xfId="0" applyNumberFormat="1" applyFont="1" applyBorder="1"/>
    <xf numFmtId="4" fontId="4" fillId="0" borderId="44" xfId="0" applyNumberFormat="1" applyFont="1" applyBorder="1"/>
    <xf numFmtId="4" fontId="4" fillId="0" borderId="41" xfId="0" applyNumberFormat="1" applyFont="1" applyBorder="1"/>
    <xf numFmtId="4" fontId="4" fillId="0" borderId="17" xfId="0" applyNumberFormat="1" applyFont="1" applyBorder="1"/>
    <xf numFmtId="4" fontId="4" fillId="0" borderId="15" xfId="0" applyNumberFormat="1" applyFont="1" applyBorder="1"/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4" fontId="5" fillId="0" borderId="30" xfId="0" applyNumberFormat="1" applyFont="1" applyBorder="1" applyAlignment="1">
      <alignment vertical="center"/>
    </xf>
    <xf numFmtId="4" fontId="6" fillId="4" borderId="30" xfId="0" applyNumberFormat="1" applyFont="1" applyFill="1" applyBorder="1" applyAlignment="1">
      <alignment vertical="center"/>
    </xf>
    <xf numFmtId="4" fontId="1" fillId="0" borderId="30" xfId="0" applyNumberFormat="1" applyFont="1" applyBorder="1"/>
    <xf numFmtId="0" fontId="1" fillId="0" borderId="30" xfId="0" applyFont="1" applyBorder="1"/>
    <xf numFmtId="0" fontId="4" fillId="0" borderId="30" xfId="0" applyFont="1" applyBorder="1"/>
    <xf numFmtId="4" fontId="6" fillId="3" borderId="30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4" fillId="4" borderId="48" xfId="0" applyNumberFormat="1" applyFont="1" applyFill="1" applyBorder="1"/>
    <xf numFmtId="164" fontId="1" fillId="0" borderId="49" xfId="0" applyNumberFormat="1" applyFont="1" applyBorder="1"/>
    <xf numFmtId="164" fontId="1" fillId="0" borderId="28" xfId="0" applyNumberFormat="1" applyFont="1" applyBorder="1"/>
    <xf numFmtId="39" fontId="1" fillId="0" borderId="46" xfId="0" applyNumberFormat="1" applyFont="1" applyBorder="1"/>
    <xf numFmtId="39" fontId="1" fillId="0" borderId="17" xfId="0" applyNumberFormat="1" applyFont="1" applyBorder="1"/>
    <xf numFmtId="39" fontId="4" fillId="3" borderId="50" xfId="0" applyNumberFormat="1" applyFont="1" applyFill="1" applyBorder="1"/>
    <xf numFmtId="4" fontId="1" fillId="0" borderId="46" xfId="0" applyNumberFormat="1" applyFont="1" applyBorder="1"/>
    <xf numFmtId="4" fontId="4" fillId="3" borderId="50" xfId="0" applyNumberFormat="1" applyFont="1" applyFill="1" applyBorder="1"/>
    <xf numFmtId="4" fontId="7" fillId="0" borderId="30" xfId="0" applyNumberFormat="1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0" fontId="1" fillId="0" borderId="6" xfId="0" applyFont="1" applyBorder="1"/>
    <xf numFmtId="4" fontId="0" fillId="0" borderId="3" xfId="0" applyNumberFormat="1" applyBorder="1"/>
    <xf numFmtId="4" fontId="0" fillId="0" borderId="7" xfId="0" applyNumberFormat="1" applyBorder="1"/>
    <xf numFmtId="4" fontId="0" fillId="0" borderId="17" xfId="0" applyNumberFormat="1" applyBorder="1"/>
    <xf numFmtId="4" fontId="0" fillId="0" borderId="12" xfId="0" applyNumberFormat="1" applyBorder="1"/>
    <xf numFmtId="4" fontId="0" fillId="0" borderId="15" xfId="0" applyNumberFormat="1" applyBorder="1"/>
    <xf numFmtId="4" fontId="0" fillId="0" borderId="41" xfId="0" applyNumberFormat="1" applyBorder="1"/>
    <xf numFmtId="0" fontId="1" fillId="0" borderId="21" xfId="0" applyFont="1" applyBorder="1"/>
    <xf numFmtId="0" fontId="1" fillId="0" borderId="22" xfId="0" applyFont="1" applyBorder="1"/>
    <xf numFmtId="0" fontId="2" fillId="0" borderId="23" xfId="0" applyFont="1" applyBorder="1"/>
    <xf numFmtId="0" fontId="1" fillId="0" borderId="45" xfId="0" applyFont="1" applyBorder="1"/>
    <xf numFmtId="0" fontId="1" fillId="0" borderId="42" xfId="0" applyFont="1" applyBorder="1"/>
    <xf numFmtId="0" fontId="1" fillId="0" borderId="24" xfId="0" applyFont="1" applyBorder="1"/>
    <xf numFmtId="0" fontId="2" fillId="0" borderId="31" xfId="0" applyFont="1" applyBorder="1"/>
    <xf numFmtId="0" fontId="1" fillId="0" borderId="31" xfId="0" applyFont="1" applyBorder="1"/>
    <xf numFmtId="0" fontId="2" fillId="0" borderId="42" xfId="0" applyFont="1" applyBorder="1"/>
    <xf numFmtId="0" fontId="4" fillId="2" borderId="20" xfId="0" applyFont="1" applyFill="1" applyBorder="1" applyAlignment="1">
      <alignment horizontal="center" vertical="center"/>
    </xf>
    <xf numFmtId="4" fontId="0" fillId="0" borderId="51" xfId="0" applyNumberFormat="1" applyBorder="1"/>
    <xf numFmtId="4" fontId="0" fillId="0" borderId="52" xfId="0" applyNumberFormat="1" applyBorder="1"/>
    <xf numFmtId="4" fontId="0" fillId="0" borderId="53" xfId="0" applyNumberFormat="1" applyBorder="1"/>
    <xf numFmtId="4" fontId="4" fillId="0" borderId="54" xfId="0" applyNumberFormat="1" applyFont="1" applyBorder="1"/>
    <xf numFmtId="4" fontId="4" fillId="0" borderId="55" xfId="0" applyNumberFormat="1" applyFont="1" applyBorder="1"/>
    <xf numFmtId="4" fontId="4" fillId="0" borderId="51" xfId="0" applyNumberFormat="1" applyFont="1" applyBorder="1"/>
    <xf numFmtId="4" fontId="4" fillId="0" borderId="56" xfId="0" applyNumberFormat="1" applyFont="1" applyBorder="1"/>
    <xf numFmtId="4" fontId="4" fillId="0" borderId="57" xfId="0" applyNumberFormat="1" applyFont="1" applyBorder="1"/>
    <xf numFmtId="4" fontId="0" fillId="0" borderId="57" xfId="0" applyNumberFormat="1" applyBorder="1"/>
    <xf numFmtId="4" fontId="4" fillId="0" borderId="53" xfId="0" applyNumberFormat="1" applyFont="1" applyBorder="1"/>
    <xf numFmtId="4" fontId="0" fillId="0" borderId="56" xfId="0" applyNumberFormat="1" applyBorder="1"/>
    <xf numFmtId="0" fontId="4" fillId="2" borderId="19" xfId="0" applyFont="1" applyFill="1" applyBorder="1" applyAlignment="1">
      <alignment horizontal="center" vertical="center"/>
    </xf>
    <xf numFmtId="4" fontId="0" fillId="0" borderId="6" xfId="0" applyNumberFormat="1" applyBorder="1"/>
    <xf numFmtId="4" fontId="4" fillId="4" borderId="8" xfId="0" applyNumberFormat="1" applyFont="1" applyFill="1" applyBorder="1"/>
    <xf numFmtId="4" fontId="0" fillId="0" borderId="46" xfId="0" applyNumberFormat="1" applyBorder="1"/>
    <xf numFmtId="4" fontId="4" fillId="4" borderId="50" xfId="0" applyNumberFormat="1" applyFont="1" applyFill="1" applyBorder="1"/>
    <xf numFmtId="4" fontId="0" fillId="0" borderId="9" xfId="0" applyNumberFormat="1" applyBorder="1"/>
    <xf numFmtId="4" fontId="4" fillId="4" borderId="10" xfId="0" applyNumberFormat="1" applyFont="1" applyFill="1" applyBorder="1"/>
    <xf numFmtId="4" fontId="4" fillId="0" borderId="11" xfId="0" applyNumberFormat="1" applyFont="1" applyBorder="1"/>
    <xf numFmtId="4" fontId="4" fillId="4" borderId="13" xfId="0" applyNumberFormat="1" applyFont="1" applyFill="1" applyBorder="1"/>
    <xf numFmtId="4" fontId="4" fillId="0" borderId="43" xfId="0" applyNumberFormat="1" applyFont="1" applyBorder="1"/>
    <xf numFmtId="4" fontId="4" fillId="4" borderId="58" xfId="0" applyNumberFormat="1" applyFont="1" applyFill="1" applyBorder="1"/>
    <xf numFmtId="4" fontId="4" fillId="0" borderId="6" xfId="0" applyNumberFormat="1" applyFont="1" applyBorder="1"/>
    <xf numFmtId="4" fontId="4" fillId="0" borderId="40" xfId="0" applyNumberFormat="1" applyFont="1" applyBorder="1"/>
    <xf numFmtId="4" fontId="4" fillId="4" borderId="59" xfId="0" applyNumberFormat="1" applyFont="1" applyFill="1" applyBorder="1"/>
    <xf numFmtId="4" fontId="4" fillId="0" borderId="14" xfId="0" applyNumberFormat="1" applyFont="1" applyBorder="1"/>
    <xf numFmtId="4" fontId="4" fillId="4" borderId="16" xfId="0" applyNumberFormat="1" applyFont="1" applyFill="1" applyBorder="1"/>
    <xf numFmtId="4" fontId="0" fillId="0" borderId="14" xfId="0" applyNumberFormat="1" applyBorder="1"/>
    <xf numFmtId="4" fontId="4" fillId="0" borderId="9" xfId="0" applyNumberFormat="1" applyFont="1" applyBorder="1"/>
    <xf numFmtId="4" fontId="0" fillId="0" borderId="40" xfId="0" applyNumberFormat="1" applyBorder="1"/>
    <xf numFmtId="4" fontId="0" fillId="0" borderId="11" xfId="0" applyNumberFormat="1" applyBorder="1"/>
    <xf numFmtId="4" fontId="4" fillId="0" borderId="46" xfId="0" applyNumberFormat="1" applyFont="1" applyBorder="1"/>
    <xf numFmtId="4" fontId="4" fillId="4" borderId="60" xfId="0" applyNumberFormat="1" applyFont="1" applyFill="1" applyBorder="1"/>
    <xf numFmtId="4" fontId="4" fillId="4" borderId="61" xfId="0" applyNumberFormat="1" applyFont="1" applyFill="1" applyBorder="1"/>
    <xf numFmtId="4" fontId="4" fillId="4" borderId="62" xfId="0" applyNumberFormat="1" applyFont="1" applyFill="1" applyBorder="1"/>
    <xf numFmtId="4" fontId="4" fillId="4" borderId="63" xfId="0" applyNumberFormat="1" applyFont="1" applyFill="1" applyBorder="1"/>
    <xf numFmtId="4" fontId="4" fillId="4" borderId="64" xfId="0" applyNumberFormat="1" applyFont="1" applyFill="1" applyBorder="1"/>
    <xf numFmtId="4" fontId="4" fillId="4" borderId="65" xfId="0" applyNumberFormat="1" applyFont="1" applyFill="1" applyBorder="1"/>
    <xf numFmtId="4" fontId="4" fillId="3" borderId="48" xfId="0" applyNumberFormat="1" applyFont="1" applyFill="1" applyBorder="1"/>
    <xf numFmtId="4" fontId="4" fillId="3" borderId="61" xfId="0" applyNumberFormat="1" applyFont="1" applyFill="1" applyBorder="1"/>
    <xf numFmtId="4" fontId="4" fillId="3" borderId="60" xfId="0" applyNumberFormat="1" applyFont="1" applyFill="1" applyBorder="1"/>
    <xf numFmtId="0" fontId="2" fillId="3" borderId="20" xfId="0" applyFont="1" applyFill="1" applyBorder="1" applyAlignment="1">
      <alignment horizontal="center" vertical="center"/>
    </xf>
    <xf numFmtId="164" fontId="1" fillId="0" borderId="67" xfId="0" applyNumberFormat="1" applyFont="1" applyBorder="1"/>
    <xf numFmtId="164" fontId="1" fillId="0" borderId="32" xfId="0" applyNumberFormat="1" applyFont="1" applyBorder="1"/>
    <xf numFmtId="39" fontId="1" fillId="0" borderId="40" xfId="0" applyNumberFormat="1" applyFont="1" applyBorder="1"/>
    <xf numFmtId="39" fontId="1" fillId="0" borderId="41" xfId="0" applyNumberFormat="1" applyFont="1" applyBorder="1"/>
    <xf numFmtId="39" fontId="4" fillId="3" borderId="59" xfId="0" applyNumberFormat="1" applyFont="1" applyFill="1" applyBorder="1"/>
    <xf numFmtId="4" fontId="1" fillId="0" borderId="40" xfId="0" applyNumberFormat="1" applyFont="1" applyBorder="1"/>
    <xf numFmtId="4" fontId="1" fillId="0" borderId="41" xfId="0" applyNumberFormat="1" applyFont="1" applyBorder="1"/>
    <xf numFmtId="4" fontId="4" fillId="3" borderId="59" xfId="0" applyNumberFormat="1" applyFont="1" applyFill="1" applyBorder="1"/>
    <xf numFmtId="4" fontId="4" fillId="3" borderId="64" xfId="0" applyNumberFormat="1" applyFont="1" applyFill="1" applyBorder="1"/>
    <xf numFmtId="0" fontId="4" fillId="2" borderId="66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164" fontId="1" fillId="0" borderId="40" xfId="0" applyNumberFormat="1" applyFont="1" applyBorder="1"/>
    <xf numFmtId="164" fontId="1" fillId="0" borderId="41" xfId="0" applyNumberFormat="1" applyFont="1" applyBorder="1"/>
    <xf numFmtId="4" fontId="9" fillId="0" borderId="0" xfId="0" applyNumberFormat="1" applyFont="1"/>
    <xf numFmtId="4" fontId="8" fillId="0" borderId="30" xfId="0" applyNumberFormat="1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1" fillId="0" borderId="46" xfId="0" applyFont="1" applyBorder="1"/>
    <xf numFmtId="4" fontId="4" fillId="0" borderId="52" xfId="0" applyNumberFormat="1" applyFont="1" applyBorder="1"/>
    <xf numFmtId="0" fontId="1" fillId="0" borderId="68" xfId="0" applyFont="1" applyBorder="1"/>
    <xf numFmtId="0" fontId="1" fillId="0" borderId="69" xfId="0" applyFont="1" applyBorder="1"/>
    <xf numFmtId="4" fontId="0" fillId="0" borderId="54" xfId="0" applyNumberFormat="1" applyBorder="1"/>
    <xf numFmtId="4" fontId="5" fillId="4" borderId="30" xfId="0" applyNumberFormat="1" applyFont="1" applyFill="1" applyBorder="1" applyAlignment="1">
      <alignment horizontal="center" vertical="center"/>
    </xf>
    <xf numFmtId="4" fontId="5" fillId="4" borderId="30" xfId="0" applyNumberFormat="1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08182-24B0-4B64-B29F-66145DCE8A30}">
  <sheetPr>
    <tabColor theme="9" tint="0.79998168889431442"/>
  </sheetPr>
  <dimension ref="A1:O101"/>
  <sheetViews>
    <sheetView zoomScale="87" zoomScaleNormal="87" workbookViewId="0">
      <pane xSplit="2" topLeftCell="G1" activePane="topRight" state="frozen"/>
      <selection pane="topRight" activeCell="P14" sqref="P14"/>
    </sheetView>
  </sheetViews>
  <sheetFormatPr defaultColWidth="9.140625" defaultRowHeight="12.75" x14ac:dyDescent="0.2"/>
  <cols>
    <col min="1" max="2" width="5.7109375" style="1" customWidth="1"/>
    <col min="3" max="3" width="80.7109375" style="1" customWidth="1"/>
    <col min="4" max="5" width="16.7109375" style="1" customWidth="1"/>
    <col min="6" max="6" width="19.5703125" style="1" customWidth="1"/>
    <col min="7" max="7" width="20.28515625" style="1" customWidth="1"/>
    <col min="8" max="8" width="18.85546875" style="1" customWidth="1"/>
    <col min="9" max="15" width="22.140625" style="1" customWidth="1"/>
    <col min="16" max="16384" width="9.140625" style="1"/>
  </cols>
  <sheetData>
    <row r="1" spans="1:15" ht="32.25" customHeight="1" thickBot="1" x14ac:dyDescent="0.25">
      <c r="A1" s="44" t="s">
        <v>359</v>
      </c>
      <c r="B1" s="45"/>
      <c r="C1" s="45"/>
      <c r="D1" s="195">
        <v>2019</v>
      </c>
      <c r="E1" s="196"/>
      <c r="F1" s="197"/>
      <c r="G1" s="195">
        <v>2020</v>
      </c>
      <c r="H1" s="196"/>
      <c r="I1" s="197"/>
      <c r="J1" s="195">
        <v>2021</v>
      </c>
      <c r="K1" s="196"/>
      <c r="L1" s="197"/>
      <c r="M1" s="195">
        <v>2022</v>
      </c>
      <c r="N1" s="196"/>
      <c r="O1" s="197"/>
    </row>
    <row r="2" spans="1:15" ht="23.25" customHeight="1" thickBot="1" x14ac:dyDescent="0.25">
      <c r="A2" s="41" t="s">
        <v>0</v>
      </c>
      <c r="B2" s="64" t="s">
        <v>1</v>
      </c>
      <c r="C2" s="42" t="s">
        <v>2</v>
      </c>
      <c r="D2" s="91" t="s">
        <v>3</v>
      </c>
      <c r="E2" s="92" t="s">
        <v>4</v>
      </c>
      <c r="F2" s="93" t="s">
        <v>5</v>
      </c>
      <c r="G2" s="91" t="s">
        <v>326</v>
      </c>
      <c r="H2" s="92" t="s">
        <v>327</v>
      </c>
      <c r="I2" s="93" t="s">
        <v>344</v>
      </c>
      <c r="J2" s="91" t="s">
        <v>341</v>
      </c>
      <c r="K2" s="92" t="s">
        <v>342</v>
      </c>
      <c r="L2" s="93" t="s">
        <v>343</v>
      </c>
      <c r="M2" s="91" t="s">
        <v>360</v>
      </c>
      <c r="N2" s="92" t="s">
        <v>362</v>
      </c>
      <c r="O2" s="171" t="s">
        <v>361</v>
      </c>
    </row>
    <row r="3" spans="1:15" ht="15" x14ac:dyDescent="0.25">
      <c r="A3" s="56">
        <v>0</v>
      </c>
      <c r="B3" s="65">
        <v>1111</v>
      </c>
      <c r="C3" s="60" t="s">
        <v>6</v>
      </c>
      <c r="D3" s="50">
        <v>850000</v>
      </c>
      <c r="E3" s="17">
        <v>850000</v>
      </c>
      <c r="F3" s="51">
        <v>1001365.73</v>
      </c>
      <c r="G3" s="46">
        <v>1010000</v>
      </c>
      <c r="H3" s="18">
        <v>960000</v>
      </c>
      <c r="I3" s="19">
        <v>959922.02</v>
      </c>
      <c r="J3" s="46">
        <v>970000</v>
      </c>
      <c r="K3" s="46">
        <v>710000</v>
      </c>
      <c r="L3" s="19">
        <v>705591.9</v>
      </c>
      <c r="M3" s="168">
        <v>650000</v>
      </c>
      <c r="N3" s="168">
        <f>M3</f>
        <v>650000</v>
      </c>
      <c r="O3" s="168">
        <v>608145.34</v>
      </c>
    </row>
    <row r="4" spans="1:15" ht="15" x14ac:dyDescent="0.25">
      <c r="A4" s="57">
        <v>0</v>
      </c>
      <c r="B4" s="66">
        <v>1112</v>
      </c>
      <c r="C4" s="61" t="s">
        <v>7</v>
      </c>
      <c r="D4" s="52">
        <v>15000</v>
      </c>
      <c r="E4" s="12">
        <v>15000</v>
      </c>
      <c r="F4" s="53">
        <v>27699.62</v>
      </c>
      <c r="G4" s="47">
        <v>20000</v>
      </c>
      <c r="H4" s="13">
        <v>17000</v>
      </c>
      <c r="I4" s="21">
        <v>15786.14</v>
      </c>
      <c r="J4" s="47">
        <v>15000</v>
      </c>
      <c r="K4" s="47">
        <v>47000</v>
      </c>
      <c r="L4" s="21">
        <v>46856.46</v>
      </c>
      <c r="M4" s="169">
        <v>40000</v>
      </c>
      <c r="N4" s="169">
        <f>M4</f>
        <v>40000</v>
      </c>
      <c r="O4" s="169">
        <v>51563.71</v>
      </c>
    </row>
    <row r="5" spans="1:15" ht="15" x14ac:dyDescent="0.25">
      <c r="A5" s="57">
        <v>0</v>
      </c>
      <c r="B5" s="66">
        <v>1113</v>
      </c>
      <c r="C5" s="61" t="s">
        <v>8</v>
      </c>
      <c r="D5" s="52">
        <v>70000</v>
      </c>
      <c r="E5" s="12">
        <v>70000</v>
      </c>
      <c r="F5" s="53">
        <v>93486.720000000001</v>
      </c>
      <c r="G5" s="47">
        <v>90000</v>
      </c>
      <c r="H5" s="13">
        <v>97000</v>
      </c>
      <c r="I5" s="21">
        <v>96408.12</v>
      </c>
      <c r="J5" s="47">
        <v>95000</v>
      </c>
      <c r="K5" s="47">
        <v>122000</v>
      </c>
      <c r="L5" s="21">
        <v>121529.91</v>
      </c>
      <c r="M5" s="169">
        <v>100000</v>
      </c>
      <c r="N5" s="169">
        <f t="shared" ref="N5:N27" si="0">M5</f>
        <v>100000</v>
      </c>
      <c r="O5" s="169">
        <v>127170.1</v>
      </c>
    </row>
    <row r="6" spans="1:15" ht="15" x14ac:dyDescent="0.25">
      <c r="A6" s="57">
        <v>0</v>
      </c>
      <c r="B6" s="66">
        <v>1121</v>
      </c>
      <c r="C6" s="61" t="s">
        <v>9</v>
      </c>
      <c r="D6" s="52">
        <v>670000</v>
      </c>
      <c r="E6" s="12">
        <v>670000</v>
      </c>
      <c r="F6" s="53">
        <v>870476.44</v>
      </c>
      <c r="G6" s="47">
        <v>700000</v>
      </c>
      <c r="H6" s="13">
        <v>722000</v>
      </c>
      <c r="I6" s="21">
        <v>721960.79</v>
      </c>
      <c r="J6" s="47">
        <v>600000</v>
      </c>
      <c r="K6" s="47">
        <v>1050000</v>
      </c>
      <c r="L6" s="21">
        <v>1025301.97</v>
      </c>
      <c r="M6" s="169">
        <v>600000</v>
      </c>
      <c r="N6" s="169">
        <f t="shared" si="0"/>
        <v>600000</v>
      </c>
      <c r="O6" s="169">
        <v>972479.66</v>
      </c>
    </row>
    <row r="7" spans="1:15" ht="15" x14ac:dyDescent="0.25">
      <c r="A7" s="57">
        <v>0</v>
      </c>
      <c r="B7" s="66">
        <v>1122</v>
      </c>
      <c r="C7" s="61" t="s">
        <v>10</v>
      </c>
      <c r="D7" s="52">
        <v>100000</v>
      </c>
      <c r="E7" s="12">
        <v>217550</v>
      </c>
      <c r="F7" s="53">
        <v>217550</v>
      </c>
      <c r="G7" s="47">
        <v>10000</v>
      </c>
      <c r="H7" s="13">
        <v>48830</v>
      </c>
      <c r="I7" s="21">
        <v>48830</v>
      </c>
      <c r="J7" s="47">
        <v>45000</v>
      </c>
      <c r="K7" s="13">
        <v>47690</v>
      </c>
      <c r="L7" s="21">
        <v>47690</v>
      </c>
      <c r="M7" s="169">
        <v>40000</v>
      </c>
      <c r="N7" s="169">
        <f t="shared" si="0"/>
        <v>40000</v>
      </c>
      <c r="O7" s="169"/>
    </row>
    <row r="8" spans="1:15" ht="15" x14ac:dyDescent="0.25">
      <c r="A8" s="57">
        <v>0</v>
      </c>
      <c r="B8" s="66">
        <v>1211</v>
      </c>
      <c r="C8" s="61" t="s">
        <v>11</v>
      </c>
      <c r="D8" s="52">
        <v>1700000</v>
      </c>
      <c r="E8" s="12">
        <v>1700000</v>
      </c>
      <c r="F8" s="53">
        <v>1958703.58</v>
      </c>
      <c r="G8" s="47">
        <v>2000000</v>
      </c>
      <c r="H8" s="13">
        <v>1978000</v>
      </c>
      <c r="I8" s="21">
        <v>1977505.69</v>
      </c>
      <c r="J8" s="47">
        <v>1800000</v>
      </c>
      <c r="K8" s="13">
        <v>2300000</v>
      </c>
      <c r="L8" s="21">
        <v>2293727.3199999998</v>
      </c>
      <c r="M8" s="169">
        <v>2000000</v>
      </c>
      <c r="N8" s="169">
        <f t="shared" si="0"/>
        <v>2000000</v>
      </c>
      <c r="O8" s="169">
        <v>2163593.34</v>
      </c>
    </row>
    <row r="9" spans="1:15" ht="15" x14ac:dyDescent="0.25">
      <c r="A9" s="57">
        <v>0</v>
      </c>
      <c r="B9" s="66">
        <v>1334</v>
      </c>
      <c r="C9" s="61" t="s">
        <v>12</v>
      </c>
      <c r="D9" s="52">
        <v>0</v>
      </c>
      <c r="E9" s="12">
        <v>0</v>
      </c>
      <c r="F9" s="53">
        <v>0</v>
      </c>
      <c r="G9" s="47"/>
      <c r="H9" s="13">
        <v>764.1</v>
      </c>
      <c r="I9" s="21">
        <v>764.1</v>
      </c>
      <c r="J9" s="47"/>
      <c r="K9" s="13">
        <v>6000</v>
      </c>
      <c r="L9" s="21">
        <v>5949.9</v>
      </c>
      <c r="M9" s="169">
        <v>5500</v>
      </c>
      <c r="N9" s="169">
        <f t="shared" si="0"/>
        <v>5500</v>
      </c>
      <c r="O9" s="169"/>
    </row>
    <row r="10" spans="1:15" ht="15" x14ac:dyDescent="0.25">
      <c r="A10" s="57">
        <v>0</v>
      </c>
      <c r="B10" s="66">
        <v>1337</v>
      </c>
      <c r="C10" s="61" t="s">
        <v>13</v>
      </c>
      <c r="D10" s="52">
        <v>0</v>
      </c>
      <c r="E10" s="12">
        <v>0</v>
      </c>
      <c r="F10" s="53">
        <v>0</v>
      </c>
      <c r="G10" s="47"/>
      <c r="H10" s="13"/>
      <c r="I10" s="21"/>
      <c r="J10" s="47"/>
      <c r="K10" s="13"/>
      <c r="L10" s="21"/>
      <c r="M10" s="169"/>
      <c r="N10" s="169">
        <f t="shared" si="0"/>
        <v>0</v>
      </c>
      <c r="O10" s="169"/>
    </row>
    <row r="11" spans="1:15" ht="15" x14ac:dyDescent="0.25">
      <c r="A11" s="57">
        <v>0</v>
      </c>
      <c r="B11" s="66">
        <v>1340</v>
      </c>
      <c r="C11" s="61" t="s">
        <v>14</v>
      </c>
      <c r="D11" s="52">
        <v>125000</v>
      </c>
      <c r="E11" s="12">
        <v>125000</v>
      </c>
      <c r="F11" s="53">
        <v>120067</v>
      </c>
      <c r="G11" s="47">
        <v>127000</v>
      </c>
      <c r="H11" s="13">
        <v>120700</v>
      </c>
      <c r="I11" s="21">
        <v>120700</v>
      </c>
      <c r="J11" s="47">
        <v>180000</v>
      </c>
      <c r="K11" s="13">
        <v>165000</v>
      </c>
      <c r="L11" s="21">
        <v>164500</v>
      </c>
      <c r="M11" s="169"/>
      <c r="N11" s="169">
        <f t="shared" si="0"/>
        <v>0</v>
      </c>
      <c r="O11" s="169"/>
    </row>
    <row r="12" spans="1:15" ht="15" x14ac:dyDescent="0.25">
      <c r="A12" s="57">
        <v>0</v>
      </c>
      <c r="B12" s="66">
        <v>1341</v>
      </c>
      <c r="C12" s="61" t="s">
        <v>15</v>
      </c>
      <c r="D12" s="52">
        <v>0</v>
      </c>
      <c r="E12" s="12">
        <v>2800</v>
      </c>
      <c r="F12" s="53">
        <v>3260</v>
      </c>
      <c r="G12" s="47">
        <v>3000</v>
      </c>
      <c r="H12" s="13">
        <v>3000</v>
      </c>
      <c r="I12" s="21">
        <v>2930</v>
      </c>
      <c r="J12" s="47">
        <v>3000</v>
      </c>
      <c r="K12" s="13">
        <v>3000</v>
      </c>
      <c r="L12" s="21">
        <v>2490</v>
      </c>
      <c r="M12" s="169">
        <v>3000</v>
      </c>
      <c r="N12" s="169">
        <f t="shared" si="0"/>
        <v>3000</v>
      </c>
      <c r="O12" s="169">
        <v>2750</v>
      </c>
    </row>
    <row r="13" spans="1:15" ht="15" x14ac:dyDescent="0.25">
      <c r="A13" s="57">
        <v>0</v>
      </c>
      <c r="B13" s="66">
        <v>1342</v>
      </c>
      <c r="C13" s="61" t="s">
        <v>16</v>
      </c>
      <c r="D13" s="52">
        <v>5000</v>
      </c>
      <c r="E13" s="12">
        <v>5000</v>
      </c>
      <c r="F13" s="53">
        <v>1600</v>
      </c>
      <c r="G13" s="47">
        <v>3000</v>
      </c>
      <c r="H13" s="13">
        <v>1900</v>
      </c>
      <c r="I13" s="21">
        <v>1885</v>
      </c>
      <c r="J13" s="47">
        <v>1000</v>
      </c>
      <c r="K13" s="13">
        <v>1600</v>
      </c>
      <c r="L13" s="21">
        <v>1575</v>
      </c>
      <c r="M13" s="169">
        <v>1500</v>
      </c>
      <c r="N13" s="169">
        <f t="shared" si="0"/>
        <v>1500</v>
      </c>
      <c r="O13" s="169">
        <v>2820</v>
      </c>
    </row>
    <row r="14" spans="1:15" ht="15" x14ac:dyDescent="0.25">
      <c r="A14" s="57">
        <v>0</v>
      </c>
      <c r="B14" s="66">
        <v>1345</v>
      </c>
      <c r="C14" s="61" t="s">
        <v>17</v>
      </c>
      <c r="D14" s="52">
        <v>0</v>
      </c>
      <c r="E14" s="12">
        <v>0</v>
      </c>
      <c r="F14" s="53">
        <v>0</v>
      </c>
      <c r="G14" s="47"/>
      <c r="H14" s="13"/>
      <c r="I14" s="21"/>
      <c r="J14" s="47"/>
      <c r="K14" s="13"/>
      <c r="L14" s="21"/>
      <c r="M14" s="169">
        <v>165000</v>
      </c>
      <c r="N14" s="169">
        <v>168000</v>
      </c>
      <c r="O14" s="169">
        <v>171000</v>
      </c>
    </row>
    <row r="15" spans="1:15" ht="15" x14ac:dyDescent="0.25">
      <c r="A15" s="57">
        <v>0</v>
      </c>
      <c r="B15" s="66">
        <v>1361</v>
      </c>
      <c r="C15" s="61" t="s">
        <v>18</v>
      </c>
      <c r="D15" s="52">
        <v>0</v>
      </c>
      <c r="E15" s="12">
        <v>0</v>
      </c>
      <c r="F15" s="53">
        <v>0</v>
      </c>
      <c r="G15" s="47">
        <v>0</v>
      </c>
      <c r="H15" s="13">
        <v>50</v>
      </c>
      <c r="I15" s="21">
        <v>50</v>
      </c>
      <c r="J15" s="47">
        <v>500</v>
      </c>
      <c r="K15" s="13">
        <v>500</v>
      </c>
      <c r="L15" s="21"/>
      <c r="M15" s="169">
        <v>1000</v>
      </c>
      <c r="N15" s="169">
        <f t="shared" si="0"/>
        <v>1000</v>
      </c>
      <c r="O15" s="169"/>
    </row>
    <row r="16" spans="1:15" ht="15" x14ac:dyDescent="0.25">
      <c r="A16" s="57">
        <v>0</v>
      </c>
      <c r="B16" s="66">
        <v>1381</v>
      </c>
      <c r="C16" s="61" t="s">
        <v>19</v>
      </c>
      <c r="D16" s="52">
        <v>20000</v>
      </c>
      <c r="E16" s="12">
        <v>20000</v>
      </c>
      <c r="F16" s="53">
        <v>25344.84</v>
      </c>
      <c r="G16" s="47">
        <v>25000</v>
      </c>
      <c r="H16" s="13">
        <v>27400</v>
      </c>
      <c r="I16" s="21">
        <v>27303.38</v>
      </c>
      <c r="J16" s="47">
        <v>25500</v>
      </c>
      <c r="K16" s="13">
        <v>34000</v>
      </c>
      <c r="L16" s="21">
        <v>33835.47</v>
      </c>
      <c r="M16" s="169">
        <v>24000</v>
      </c>
      <c r="N16" s="169">
        <f t="shared" si="0"/>
        <v>24000</v>
      </c>
      <c r="O16" s="169">
        <v>29060.69</v>
      </c>
    </row>
    <row r="17" spans="1:15" ht="15" x14ac:dyDescent="0.25">
      <c r="A17" s="57">
        <v>0</v>
      </c>
      <c r="B17" s="66">
        <v>1382</v>
      </c>
      <c r="C17" s="61" t="s">
        <v>20</v>
      </c>
      <c r="D17" s="52">
        <v>0</v>
      </c>
      <c r="E17" s="12">
        <v>0</v>
      </c>
      <c r="F17" s="53">
        <v>0</v>
      </c>
      <c r="G17" s="47"/>
      <c r="H17" s="13">
        <v>7.5</v>
      </c>
      <c r="I17" s="21">
        <v>7.33</v>
      </c>
      <c r="J17" s="47"/>
      <c r="K17" s="13">
        <v>2</v>
      </c>
      <c r="L17" s="21">
        <v>1.77</v>
      </c>
      <c r="M17" s="169"/>
      <c r="N17" s="169">
        <f t="shared" si="0"/>
        <v>0</v>
      </c>
      <c r="O17" s="169"/>
    </row>
    <row r="18" spans="1:15" ht="15" x14ac:dyDescent="0.25">
      <c r="A18" s="57">
        <v>0</v>
      </c>
      <c r="B18" s="66">
        <v>1511</v>
      </c>
      <c r="C18" s="61" t="s">
        <v>21</v>
      </c>
      <c r="D18" s="52">
        <v>220000</v>
      </c>
      <c r="E18" s="12">
        <v>220000</v>
      </c>
      <c r="F18" s="53">
        <v>254402.23</v>
      </c>
      <c r="G18" s="47">
        <v>240000</v>
      </c>
      <c r="H18" s="13">
        <v>245000</v>
      </c>
      <c r="I18" s="21">
        <v>244586.91</v>
      </c>
      <c r="J18" s="47">
        <v>250000</v>
      </c>
      <c r="K18" s="13">
        <v>250000</v>
      </c>
      <c r="L18" s="21">
        <v>245128.85</v>
      </c>
      <c r="M18" s="169">
        <v>250000</v>
      </c>
      <c r="N18" s="169">
        <f t="shared" si="0"/>
        <v>250000</v>
      </c>
      <c r="O18" s="169">
        <v>219799.56</v>
      </c>
    </row>
    <row r="19" spans="1:15" ht="15" x14ac:dyDescent="0.25">
      <c r="A19" s="57">
        <v>0</v>
      </c>
      <c r="B19" s="66">
        <v>4111</v>
      </c>
      <c r="C19" s="61" t="s">
        <v>22</v>
      </c>
      <c r="D19" s="52">
        <v>0</v>
      </c>
      <c r="E19" s="12">
        <v>29000</v>
      </c>
      <c r="F19" s="53">
        <v>29000</v>
      </c>
      <c r="G19" s="47">
        <v>0</v>
      </c>
      <c r="H19" s="13">
        <v>377250</v>
      </c>
      <c r="I19" s="21">
        <v>377250</v>
      </c>
      <c r="J19" s="47">
        <v>0</v>
      </c>
      <c r="K19" s="13">
        <v>89041.71</v>
      </c>
      <c r="L19" s="21">
        <v>89041.71</v>
      </c>
      <c r="M19" s="169">
        <v>0</v>
      </c>
      <c r="N19" s="169">
        <v>62921.71</v>
      </c>
      <c r="O19" s="169">
        <v>62921.71</v>
      </c>
    </row>
    <row r="20" spans="1:15" ht="15" x14ac:dyDescent="0.25">
      <c r="A20" s="57">
        <v>0</v>
      </c>
      <c r="B20" s="66">
        <v>4112</v>
      </c>
      <c r="C20" s="61" t="s">
        <v>23</v>
      </c>
      <c r="D20" s="52">
        <v>55000</v>
      </c>
      <c r="E20" s="12">
        <v>65400</v>
      </c>
      <c r="F20" s="53">
        <v>65400</v>
      </c>
      <c r="G20" s="47">
        <v>0</v>
      </c>
      <c r="H20" s="13">
        <v>68100</v>
      </c>
      <c r="I20" s="21">
        <v>68100</v>
      </c>
      <c r="J20" s="47"/>
      <c r="K20" s="13">
        <v>70800</v>
      </c>
      <c r="L20" s="21">
        <v>70800</v>
      </c>
      <c r="M20" s="169">
        <v>0</v>
      </c>
      <c r="N20" s="169">
        <v>70500</v>
      </c>
      <c r="O20" s="169">
        <v>70500</v>
      </c>
    </row>
    <row r="21" spans="1:15" ht="15" x14ac:dyDescent="0.25">
      <c r="A21" s="57">
        <v>0</v>
      </c>
      <c r="B21" s="66">
        <v>4116</v>
      </c>
      <c r="C21" s="61" t="s">
        <v>24</v>
      </c>
      <c r="D21" s="52">
        <v>0</v>
      </c>
      <c r="E21" s="12">
        <v>361700</v>
      </c>
      <c r="F21" s="53">
        <v>361700</v>
      </c>
      <c r="G21" s="47">
        <v>0</v>
      </c>
      <c r="H21" s="13">
        <v>198969</v>
      </c>
      <c r="I21" s="21">
        <v>198969</v>
      </c>
      <c r="J21" s="47"/>
      <c r="K21" s="13"/>
      <c r="L21" s="21"/>
      <c r="M21" s="169"/>
      <c r="N21" s="169">
        <f t="shared" si="0"/>
        <v>0</v>
      </c>
      <c r="O21" s="169"/>
    </row>
    <row r="22" spans="1:15" ht="15" x14ac:dyDescent="0.25">
      <c r="A22" s="57">
        <v>0</v>
      </c>
      <c r="B22" s="66">
        <v>4121</v>
      </c>
      <c r="C22" s="61" t="s">
        <v>25</v>
      </c>
      <c r="D22" s="52">
        <v>0</v>
      </c>
      <c r="E22" s="12">
        <v>0</v>
      </c>
      <c r="F22" s="53">
        <v>0</v>
      </c>
      <c r="G22" s="47"/>
      <c r="H22" s="13"/>
      <c r="I22" s="21"/>
      <c r="J22" s="47"/>
      <c r="K22" s="13"/>
      <c r="L22" s="21"/>
      <c r="M22" s="169"/>
      <c r="N22" s="169">
        <f t="shared" si="0"/>
        <v>0</v>
      </c>
      <c r="O22" s="169"/>
    </row>
    <row r="23" spans="1:15" ht="15" x14ac:dyDescent="0.25">
      <c r="A23" s="57">
        <v>0</v>
      </c>
      <c r="B23" s="66">
        <v>4122</v>
      </c>
      <c r="C23" s="61" t="s">
        <v>26</v>
      </c>
      <c r="D23" s="52">
        <v>0</v>
      </c>
      <c r="E23" s="12">
        <v>178000</v>
      </c>
      <c r="F23" s="53">
        <v>178000</v>
      </c>
      <c r="G23" s="47"/>
      <c r="H23" s="13"/>
      <c r="I23" s="21"/>
      <c r="J23" s="47"/>
      <c r="K23" s="13"/>
      <c r="L23" s="21"/>
      <c r="M23" s="169"/>
      <c r="N23" s="169">
        <f t="shared" si="0"/>
        <v>0</v>
      </c>
      <c r="O23" s="169"/>
    </row>
    <row r="24" spans="1:15" ht="15" x14ac:dyDescent="0.25">
      <c r="A24" s="57">
        <v>0</v>
      </c>
      <c r="B24" s="66">
        <v>4129</v>
      </c>
      <c r="C24" s="61" t="s">
        <v>27</v>
      </c>
      <c r="D24" s="52">
        <v>0</v>
      </c>
      <c r="E24" s="12">
        <v>0</v>
      </c>
      <c r="F24" s="53">
        <v>0</v>
      </c>
      <c r="G24" s="47"/>
      <c r="H24" s="13"/>
      <c r="I24" s="21"/>
      <c r="J24" s="47"/>
      <c r="K24" s="13"/>
      <c r="L24" s="21"/>
      <c r="M24" s="169"/>
      <c r="N24" s="169">
        <f t="shared" si="0"/>
        <v>0</v>
      </c>
      <c r="O24" s="169"/>
    </row>
    <row r="25" spans="1:15" ht="15" x14ac:dyDescent="0.25">
      <c r="A25" s="57">
        <v>0</v>
      </c>
      <c r="B25" s="66">
        <v>4134</v>
      </c>
      <c r="C25" s="61" t="s">
        <v>28</v>
      </c>
      <c r="D25" s="52">
        <v>0</v>
      </c>
      <c r="E25" s="12">
        <v>0</v>
      </c>
      <c r="F25" s="53">
        <v>0</v>
      </c>
      <c r="G25" s="47"/>
      <c r="H25" s="13"/>
      <c r="I25" s="21"/>
      <c r="J25" s="47"/>
      <c r="K25" s="13"/>
      <c r="L25" s="21"/>
      <c r="M25" s="169"/>
      <c r="N25" s="169">
        <f t="shared" si="0"/>
        <v>0</v>
      </c>
      <c r="O25" s="169"/>
    </row>
    <row r="26" spans="1:15" ht="15" x14ac:dyDescent="0.25">
      <c r="A26" s="57">
        <v>0</v>
      </c>
      <c r="B26" s="66">
        <v>4213</v>
      </c>
      <c r="C26" s="61" t="s">
        <v>368</v>
      </c>
      <c r="D26" s="52"/>
      <c r="E26" s="12"/>
      <c r="F26" s="53"/>
      <c r="G26" s="47"/>
      <c r="H26" s="13"/>
      <c r="I26" s="21"/>
      <c r="J26" s="47"/>
      <c r="K26" s="13"/>
      <c r="L26" s="21"/>
      <c r="M26" s="169"/>
      <c r="N26" s="169">
        <v>740595</v>
      </c>
      <c r="O26" s="169">
        <v>740595</v>
      </c>
    </row>
    <row r="27" spans="1:15" ht="15" x14ac:dyDescent="0.25">
      <c r="A27" s="57">
        <v>0</v>
      </c>
      <c r="B27" s="66">
        <v>4222</v>
      </c>
      <c r="C27" s="61" t="s">
        <v>29</v>
      </c>
      <c r="D27" s="52">
        <v>0</v>
      </c>
      <c r="E27" s="12">
        <v>0</v>
      </c>
      <c r="F27" s="53">
        <v>0</v>
      </c>
      <c r="G27" s="47"/>
      <c r="H27" s="13"/>
      <c r="I27" s="21"/>
      <c r="J27" s="47"/>
      <c r="K27" s="13"/>
      <c r="L27" s="21"/>
      <c r="M27" s="169"/>
      <c r="N27" s="169">
        <f t="shared" si="0"/>
        <v>0</v>
      </c>
      <c r="O27" s="169"/>
    </row>
    <row r="28" spans="1:15" ht="15.75" thickBot="1" x14ac:dyDescent="0.3">
      <c r="A28" s="58"/>
      <c r="B28" s="67"/>
      <c r="C28" s="62" t="s">
        <v>30</v>
      </c>
      <c r="D28" s="54">
        <f>SUM(D3:D27)</f>
        <v>3830000</v>
      </c>
      <c r="E28" s="27">
        <f t="shared" ref="E28:F28" si="1">SUM(E3:E27)</f>
        <v>4529450</v>
      </c>
      <c r="F28" s="48">
        <f t="shared" si="1"/>
        <v>5208056.16</v>
      </c>
      <c r="G28" s="54">
        <f>SUM(G3:G27)</f>
        <v>4228000</v>
      </c>
      <c r="H28" s="27">
        <f t="shared" ref="H28" si="2">SUM(H3:H27)</f>
        <v>4865970.5999999996</v>
      </c>
      <c r="I28" s="48">
        <f>SUM(I3:I27)</f>
        <v>4862958.4799999995</v>
      </c>
      <c r="J28" s="54">
        <f>SUM(J3:J27)</f>
        <v>3985000</v>
      </c>
      <c r="K28" s="27">
        <f t="shared" ref="K28" si="3">SUM(K3:K27)</f>
        <v>4896633.71</v>
      </c>
      <c r="L28" s="48">
        <f>SUM(L3:L27)</f>
        <v>4854020.2599999988</v>
      </c>
      <c r="M28" s="48">
        <f>SUM(M3:M27)</f>
        <v>3880000</v>
      </c>
      <c r="N28" s="48">
        <f t="shared" ref="N28:O28" si="4">SUM(N3:N27)</f>
        <v>4757016.71</v>
      </c>
      <c r="O28" s="48">
        <f t="shared" si="4"/>
        <v>5222399.1099999994</v>
      </c>
    </row>
    <row r="29" spans="1:15" ht="15" x14ac:dyDescent="0.25">
      <c r="A29" s="56">
        <v>1031</v>
      </c>
      <c r="B29" s="65">
        <v>2111</v>
      </c>
      <c r="C29" s="60" t="s">
        <v>31</v>
      </c>
      <c r="D29" s="50">
        <v>160000</v>
      </c>
      <c r="E29" s="17">
        <v>160000</v>
      </c>
      <c r="F29" s="51">
        <v>47569</v>
      </c>
      <c r="G29" s="46">
        <v>160000</v>
      </c>
      <c r="H29" s="18">
        <v>33000</v>
      </c>
      <c r="I29" s="19">
        <v>32732</v>
      </c>
      <c r="J29" s="46">
        <v>160000</v>
      </c>
      <c r="K29" s="18">
        <v>945000</v>
      </c>
      <c r="L29" s="19">
        <v>941356.86</v>
      </c>
      <c r="M29" s="168">
        <v>100000</v>
      </c>
      <c r="N29" s="168">
        <v>836000</v>
      </c>
      <c r="O29" s="168">
        <v>833148.1</v>
      </c>
    </row>
    <row r="30" spans="1:15" ht="15.75" thickBot="1" x14ac:dyDescent="0.3">
      <c r="A30" s="59"/>
      <c r="B30" s="68"/>
      <c r="C30" s="63" t="s">
        <v>32</v>
      </c>
      <c r="D30" s="55">
        <f t="shared" ref="D30:F30" si="5">SUM(D29:D29)</f>
        <v>160000</v>
      </c>
      <c r="E30" s="24">
        <f t="shared" si="5"/>
        <v>160000</v>
      </c>
      <c r="F30" s="49">
        <f t="shared" si="5"/>
        <v>47569</v>
      </c>
      <c r="G30" s="55">
        <f t="shared" ref="G30" si="6">SUM(G29:G29)</f>
        <v>160000</v>
      </c>
      <c r="H30" s="24">
        <f t="shared" ref="H30" si="7">SUM(H29:H29)</f>
        <v>33000</v>
      </c>
      <c r="I30" s="49">
        <f t="shared" ref="I30" si="8">SUM(I29:I29)</f>
        <v>32732</v>
      </c>
      <c r="J30" s="55">
        <f t="shared" ref="J30" si="9">SUM(J29:J29)</f>
        <v>160000</v>
      </c>
      <c r="K30" s="24">
        <f t="shared" ref="K30" si="10">SUM(K29:K29)</f>
        <v>945000</v>
      </c>
      <c r="L30" s="49">
        <f t="shared" ref="L30:O30" si="11">SUM(L29:L29)</f>
        <v>941356.86</v>
      </c>
      <c r="M30" s="49">
        <f t="shared" si="11"/>
        <v>100000</v>
      </c>
      <c r="N30" s="49">
        <f t="shared" si="11"/>
        <v>836000</v>
      </c>
      <c r="O30" s="49">
        <f t="shared" si="11"/>
        <v>833148.1</v>
      </c>
    </row>
    <row r="31" spans="1:15" ht="15" x14ac:dyDescent="0.25">
      <c r="A31" s="56">
        <v>2141</v>
      </c>
      <c r="B31" s="65">
        <v>2132</v>
      </c>
      <c r="C31" s="60" t="s">
        <v>33</v>
      </c>
      <c r="D31" s="50">
        <v>6000</v>
      </c>
      <c r="E31" s="17">
        <v>6000</v>
      </c>
      <c r="F31" s="51">
        <v>6000</v>
      </c>
      <c r="G31" s="46">
        <v>6000</v>
      </c>
      <c r="H31" s="18">
        <v>3000</v>
      </c>
      <c r="I31" s="19">
        <v>3000</v>
      </c>
      <c r="J31" s="46">
        <v>6000</v>
      </c>
      <c r="K31" s="18">
        <v>3500</v>
      </c>
      <c r="L31" s="19">
        <v>3500</v>
      </c>
      <c r="M31" s="168">
        <v>6000</v>
      </c>
      <c r="N31" s="168">
        <v>7000</v>
      </c>
      <c r="O31" s="168">
        <v>6500</v>
      </c>
    </row>
    <row r="32" spans="1:15" ht="15.75" thickBot="1" x14ac:dyDescent="0.3">
      <c r="A32" s="59"/>
      <c r="B32" s="68"/>
      <c r="C32" s="63" t="s">
        <v>34</v>
      </c>
      <c r="D32" s="55">
        <f t="shared" ref="D32:F32" si="12">SUM(D31:D31)</f>
        <v>6000</v>
      </c>
      <c r="E32" s="24">
        <f t="shared" si="12"/>
        <v>6000</v>
      </c>
      <c r="F32" s="49">
        <f t="shared" si="12"/>
        <v>6000</v>
      </c>
      <c r="G32" s="55">
        <f t="shared" ref="G32" si="13">SUM(G31:G31)</f>
        <v>6000</v>
      </c>
      <c r="H32" s="24">
        <f t="shared" ref="H32" si="14">SUM(H31:H31)</f>
        <v>3000</v>
      </c>
      <c r="I32" s="49">
        <f t="shared" ref="I32" si="15">SUM(I31:I31)</f>
        <v>3000</v>
      </c>
      <c r="J32" s="55">
        <f t="shared" ref="J32" si="16">SUM(J31:J31)</f>
        <v>6000</v>
      </c>
      <c r="K32" s="24">
        <f t="shared" ref="K32" si="17">SUM(K31:K31)</f>
        <v>3500</v>
      </c>
      <c r="L32" s="49">
        <f t="shared" ref="L32:O32" si="18">SUM(L31:L31)</f>
        <v>3500</v>
      </c>
      <c r="M32" s="49">
        <f t="shared" si="18"/>
        <v>6000</v>
      </c>
      <c r="N32" s="49">
        <f t="shared" si="18"/>
        <v>7000</v>
      </c>
      <c r="O32" s="49">
        <f t="shared" si="18"/>
        <v>6500</v>
      </c>
    </row>
    <row r="33" spans="1:15" ht="15" x14ac:dyDescent="0.25">
      <c r="A33" s="56">
        <v>2310</v>
      </c>
      <c r="B33" s="65">
        <v>2132</v>
      </c>
      <c r="C33" s="60" t="s">
        <v>35</v>
      </c>
      <c r="D33" s="50">
        <v>17000</v>
      </c>
      <c r="E33" s="17">
        <v>17000</v>
      </c>
      <c r="F33" s="51">
        <v>20660</v>
      </c>
      <c r="G33" s="46">
        <v>17000</v>
      </c>
      <c r="H33" s="18">
        <v>60500</v>
      </c>
      <c r="I33" s="19">
        <v>60262</v>
      </c>
      <c r="J33" s="46">
        <v>17000</v>
      </c>
      <c r="K33" s="18">
        <v>62000</v>
      </c>
      <c r="L33" s="19">
        <v>61082</v>
      </c>
      <c r="M33" s="170">
        <v>17000</v>
      </c>
      <c r="N33" s="170">
        <v>25000</v>
      </c>
      <c r="O33" s="170">
        <v>24750</v>
      </c>
    </row>
    <row r="34" spans="1:15" ht="15" x14ac:dyDescent="0.25">
      <c r="A34" s="57">
        <v>2310</v>
      </c>
      <c r="B34" s="66">
        <v>2324</v>
      </c>
      <c r="C34" s="61" t="s">
        <v>36</v>
      </c>
      <c r="D34" s="52">
        <v>0</v>
      </c>
      <c r="E34" s="12">
        <v>0</v>
      </c>
      <c r="F34" s="53">
        <v>41001</v>
      </c>
      <c r="G34" s="47"/>
      <c r="H34" s="13"/>
      <c r="I34" s="21"/>
      <c r="J34" s="47"/>
      <c r="K34" s="13"/>
      <c r="L34" s="21"/>
      <c r="M34" s="169"/>
      <c r="N34" s="169"/>
      <c r="O34" s="169"/>
    </row>
    <row r="35" spans="1:15" ht="15" x14ac:dyDescent="0.25">
      <c r="A35" s="57">
        <v>2310</v>
      </c>
      <c r="B35" s="66">
        <v>2329</v>
      </c>
      <c r="C35" s="61" t="s">
        <v>37</v>
      </c>
      <c r="D35" s="52">
        <v>0</v>
      </c>
      <c r="E35" s="12">
        <v>0</v>
      </c>
      <c r="F35" s="53">
        <v>0</v>
      </c>
      <c r="G35" s="47"/>
      <c r="H35" s="13"/>
      <c r="I35" s="21"/>
      <c r="J35" s="47"/>
      <c r="K35" s="13"/>
      <c r="L35" s="21"/>
      <c r="M35" s="169"/>
      <c r="N35" s="169"/>
      <c r="O35" s="169"/>
    </row>
    <row r="36" spans="1:15" ht="15.75" thickBot="1" x14ac:dyDescent="0.3">
      <c r="A36" s="59"/>
      <c r="B36" s="68"/>
      <c r="C36" s="63" t="s">
        <v>38</v>
      </c>
      <c r="D36" s="55">
        <f t="shared" ref="D36:F36" si="19">SUM(D33:D35)</f>
        <v>17000</v>
      </c>
      <c r="E36" s="24">
        <f t="shared" si="19"/>
        <v>17000</v>
      </c>
      <c r="F36" s="49">
        <f t="shared" si="19"/>
        <v>61661</v>
      </c>
      <c r="G36" s="55">
        <f t="shared" ref="G36" si="20">SUM(G33:G35)</f>
        <v>17000</v>
      </c>
      <c r="H36" s="24">
        <f t="shared" ref="H36" si="21">SUM(H33:H35)</f>
        <v>60500</v>
      </c>
      <c r="I36" s="49">
        <f t="shared" ref="I36" si="22">SUM(I33:I35)</f>
        <v>60262</v>
      </c>
      <c r="J36" s="55">
        <f t="shared" ref="J36" si="23">SUM(J33:J35)</f>
        <v>17000</v>
      </c>
      <c r="K36" s="24">
        <f t="shared" ref="K36" si="24">SUM(K33:K35)</f>
        <v>62000</v>
      </c>
      <c r="L36" s="49">
        <f t="shared" ref="L36:O36" si="25">SUM(L33:L35)</f>
        <v>61082</v>
      </c>
      <c r="M36" s="49">
        <f t="shared" si="25"/>
        <v>17000</v>
      </c>
      <c r="N36" s="49">
        <f t="shared" si="25"/>
        <v>25000</v>
      </c>
      <c r="O36" s="49">
        <f t="shared" si="25"/>
        <v>24750</v>
      </c>
    </row>
    <row r="37" spans="1:15" ht="15" x14ac:dyDescent="0.25">
      <c r="A37" s="56">
        <v>2321</v>
      </c>
      <c r="B37" s="65">
        <v>2132</v>
      </c>
      <c r="C37" s="60" t="s">
        <v>39</v>
      </c>
      <c r="D37" s="50">
        <v>0</v>
      </c>
      <c r="E37" s="17">
        <v>0</v>
      </c>
      <c r="F37" s="51">
        <v>0</v>
      </c>
      <c r="G37" s="46"/>
      <c r="H37" s="18"/>
      <c r="I37" s="19"/>
      <c r="J37" s="46"/>
      <c r="K37" s="18"/>
      <c r="L37" s="19"/>
      <c r="M37" s="168"/>
      <c r="N37" s="168"/>
      <c r="O37" s="168"/>
    </row>
    <row r="38" spans="1:15" ht="15.75" thickBot="1" x14ac:dyDescent="0.3">
      <c r="A38" s="59"/>
      <c r="B38" s="68"/>
      <c r="C38" s="63" t="s">
        <v>40</v>
      </c>
      <c r="D38" s="55">
        <f t="shared" ref="D38:F38" si="26">SUM(D37:D37)</f>
        <v>0</v>
      </c>
      <c r="E38" s="24">
        <f t="shared" si="26"/>
        <v>0</v>
      </c>
      <c r="F38" s="49">
        <f t="shared" si="26"/>
        <v>0</v>
      </c>
      <c r="G38" s="55">
        <f t="shared" ref="G38" si="27">SUM(G37:G37)</f>
        <v>0</v>
      </c>
      <c r="H38" s="24">
        <f t="shared" ref="H38" si="28">SUM(H37:H37)</f>
        <v>0</v>
      </c>
      <c r="I38" s="49">
        <f t="shared" ref="I38" si="29">SUM(I37:I37)</f>
        <v>0</v>
      </c>
      <c r="J38" s="55">
        <f t="shared" ref="J38" si="30">SUM(J37:J37)</f>
        <v>0</v>
      </c>
      <c r="K38" s="24">
        <f t="shared" ref="K38" si="31">SUM(K37:K37)</f>
        <v>0</v>
      </c>
      <c r="L38" s="49">
        <f t="shared" ref="L38:O38" si="32">SUM(L37:L37)</f>
        <v>0</v>
      </c>
      <c r="M38" s="49">
        <f t="shared" si="32"/>
        <v>0</v>
      </c>
      <c r="N38" s="49">
        <f t="shared" si="32"/>
        <v>0</v>
      </c>
      <c r="O38" s="49">
        <f t="shared" si="32"/>
        <v>0</v>
      </c>
    </row>
    <row r="39" spans="1:15" ht="15" x14ac:dyDescent="0.25">
      <c r="A39" s="56">
        <v>2341</v>
      </c>
      <c r="B39" s="65">
        <v>2131</v>
      </c>
      <c r="C39" s="60" t="s">
        <v>41</v>
      </c>
      <c r="D39" s="50">
        <v>0</v>
      </c>
      <c r="E39" s="17">
        <v>0</v>
      </c>
      <c r="F39" s="51">
        <v>0</v>
      </c>
      <c r="G39" s="46"/>
      <c r="H39" s="18"/>
      <c r="I39" s="19"/>
      <c r="J39" s="46"/>
      <c r="K39" s="18"/>
      <c r="L39" s="19"/>
      <c r="M39" s="168"/>
      <c r="N39" s="168"/>
      <c r="O39" s="168"/>
    </row>
    <row r="40" spans="1:15" ht="15.75" thickBot="1" x14ac:dyDescent="0.3">
      <c r="A40" s="59"/>
      <c r="B40" s="68"/>
      <c r="C40" s="63" t="s">
        <v>42</v>
      </c>
      <c r="D40" s="55">
        <f t="shared" ref="D40:F40" si="33">SUM(D39:D39)</f>
        <v>0</v>
      </c>
      <c r="E40" s="24">
        <f t="shared" si="33"/>
        <v>0</v>
      </c>
      <c r="F40" s="49">
        <f t="shared" si="33"/>
        <v>0</v>
      </c>
      <c r="G40" s="55">
        <f t="shared" ref="G40" si="34">SUM(G39:G39)</f>
        <v>0</v>
      </c>
      <c r="H40" s="24">
        <f t="shared" ref="H40" si="35">SUM(H39:H39)</f>
        <v>0</v>
      </c>
      <c r="I40" s="49">
        <f t="shared" ref="I40" si="36">SUM(I39:I39)</f>
        <v>0</v>
      </c>
      <c r="J40" s="55">
        <f t="shared" ref="J40" si="37">SUM(J39:J39)</f>
        <v>0</v>
      </c>
      <c r="K40" s="24">
        <f t="shared" ref="K40" si="38">SUM(K39:K39)</f>
        <v>0</v>
      </c>
      <c r="L40" s="49">
        <f t="shared" ref="L40:O40" si="39">SUM(L39:L39)</f>
        <v>0</v>
      </c>
      <c r="M40" s="49">
        <f t="shared" si="39"/>
        <v>0</v>
      </c>
      <c r="N40" s="49">
        <f t="shared" si="39"/>
        <v>0</v>
      </c>
      <c r="O40" s="49">
        <f t="shared" si="39"/>
        <v>0</v>
      </c>
    </row>
    <row r="41" spans="1:15" ht="15" x14ac:dyDescent="0.25">
      <c r="A41" s="56">
        <v>3111</v>
      </c>
      <c r="B41" s="65">
        <v>2111</v>
      </c>
      <c r="C41" s="60" t="s">
        <v>43</v>
      </c>
      <c r="D41" s="50">
        <v>0</v>
      </c>
      <c r="E41" s="17">
        <v>0</v>
      </c>
      <c r="F41" s="51">
        <v>0</v>
      </c>
      <c r="G41" s="46">
        <v>0</v>
      </c>
      <c r="H41" s="18">
        <v>0</v>
      </c>
      <c r="I41" s="19">
        <v>0</v>
      </c>
      <c r="J41" s="46"/>
      <c r="K41" s="18"/>
      <c r="L41" s="19"/>
      <c r="M41" s="168"/>
      <c r="N41" s="168"/>
      <c r="O41" s="168"/>
    </row>
    <row r="42" spans="1:15" ht="15" x14ac:dyDescent="0.25">
      <c r="A42" s="57">
        <v>3111</v>
      </c>
      <c r="B42" s="66">
        <v>2324</v>
      </c>
      <c r="C42" s="61" t="s">
        <v>44</v>
      </c>
      <c r="D42" s="52">
        <v>135000</v>
      </c>
      <c r="E42" s="12">
        <v>135000</v>
      </c>
      <c r="F42" s="53">
        <v>0</v>
      </c>
      <c r="G42" s="47">
        <v>135000</v>
      </c>
      <c r="H42" s="13">
        <v>255000</v>
      </c>
      <c r="I42" s="21">
        <v>253922.9</v>
      </c>
      <c r="J42" s="47"/>
      <c r="K42" s="13"/>
      <c r="L42" s="21"/>
      <c r="M42" s="169">
        <v>135000</v>
      </c>
      <c r="N42" s="169">
        <v>135000</v>
      </c>
      <c r="O42" s="169"/>
    </row>
    <row r="43" spans="1:15" ht="15.75" thickBot="1" x14ac:dyDescent="0.3">
      <c r="A43" s="59"/>
      <c r="B43" s="68"/>
      <c r="C43" s="63" t="s">
        <v>45</v>
      </c>
      <c r="D43" s="55">
        <f t="shared" ref="D43:O43" si="40">SUM(D41:D42)</f>
        <v>135000</v>
      </c>
      <c r="E43" s="24">
        <f t="shared" si="40"/>
        <v>135000</v>
      </c>
      <c r="F43" s="49">
        <f t="shared" si="40"/>
        <v>0</v>
      </c>
      <c r="G43" s="55">
        <f t="shared" si="40"/>
        <v>135000</v>
      </c>
      <c r="H43" s="24">
        <f t="shared" si="40"/>
        <v>255000</v>
      </c>
      <c r="I43" s="49">
        <f t="shared" si="40"/>
        <v>253922.9</v>
      </c>
      <c r="J43" s="55">
        <f t="shared" si="40"/>
        <v>0</v>
      </c>
      <c r="K43" s="24">
        <f t="shared" si="40"/>
        <v>0</v>
      </c>
      <c r="L43" s="49">
        <f t="shared" si="40"/>
        <v>0</v>
      </c>
      <c r="M43" s="49">
        <f t="shared" si="40"/>
        <v>135000</v>
      </c>
      <c r="N43" s="49">
        <f t="shared" si="40"/>
        <v>135000</v>
      </c>
      <c r="O43" s="49">
        <f t="shared" si="40"/>
        <v>0</v>
      </c>
    </row>
    <row r="44" spans="1:15" ht="15" x14ac:dyDescent="0.25">
      <c r="A44" s="56">
        <v>3314</v>
      </c>
      <c r="B44" s="65">
        <v>2329</v>
      </c>
      <c r="C44" s="60" t="s">
        <v>46</v>
      </c>
      <c r="D44" s="50">
        <v>0</v>
      </c>
      <c r="E44" s="17">
        <v>0</v>
      </c>
      <c r="F44" s="51">
        <v>0</v>
      </c>
      <c r="G44" s="46"/>
      <c r="H44" s="18"/>
      <c r="I44" s="19"/>
      <c r="J44" s="46"/>
      <c r="K44" s="18"/>
      <c r="L44" s="19"/>
      <c r="M44" s="168"/>
      <c r="N44" s="168"/>
      <c r="O44" s="168"/>
    </row>
    <row r="45" spans="1:15" ht="15.75" thickBot="1" x14ac:dyDescent="0.3">
      <c r="A45" s="59"/>
      <c r="B45" s="68"/>
      <c r="C45" s="63" t="s">
        <v>47</v>
      </c>
      <c r="D45" s="55">
        <f t="shared" ref="D45:O45" si="41">SUM(D44:D44)</f>
        <v>0</v>
      </c>
      <c r="E45" s="24">
        <f t="shared" si="41"/>
        <v>0</v>
      </c>
      <c r="F45" s="49">
        <f t="shared" si="41"/>
        <v>0</v>
      </c>
      <c r="G45" s="55">
        <f t="shared" si="41"/>
        <v>0</v>
      </c>
      <c r="H45" s="24">
        <f t="shared" si="41"/>
        <v>0</v>
      </c>
      <c r="I45" s="49">
        <f t="shared" si="41"/>
        <v>0</v>
      </c>
      <c r="J45" s="55">
        <f t="shared" si="41"/>
        <v>0</v>
      </c>
      <c r="K45" s="24">
        <f t="shared" si="41"/>
        <v>0</v>
      </c>
      <c r="L45" s="49">
        <f t="shared" si="41"/>
        <v>0</v>
      </c>
      <c r="M45" s="49">
        <f t="shared" si="41"/>
        <v>0</v>
      </c>
      <c r="N45" s="49">
        <f t="shared" si="41"/>
        <v>0</v>
      </c>
      <c r="O45" s="49">
        <f t="shared" si="41"/>
        <v>0</v>
      </c>
    </row>
    <row r="46" spans="1:15" ht="15" x14ac:dyDescent="0.25">
      <c r="A46" s="56">
        <v>3319</v>
      </c>
      <c r="B46" s="65">
        <v>2111</v>
      </c>
      <c r="C46" s="60" t="s">
        <v>48</v>
      </c>
      <c r="D46" s="50">
        <v>0</v>
      </c>
      <c r="E46" s="17">
        <v>0</v>
      </c>
      <c r="F46" s="51">
        <v>0</v>
      </c>
      <c r="G46" s="46"/>
      <c r="H46" s="18"/>
      <c r="I46" s="19"/>
      <c r="J46" s="46"/>
      <c r="K46" s="18"/>
      <c r="L46" s="19"/>
      <c r="M46" s="168"/>
      <c r="N46" s="168"/>
      <c r="O46" s="168"/>
    </row>
    <row r="47" spans="1:15" ht="15.75" thickBot="1" x14ac:dyDescent="0.3">
      <c r="A47" s="59"/>
      <c r="B47" s="68"/>
      <c r="C47" s="63" t="s">
        <v>49</v>
      </c>
      <c r="D47" s="55">
        <f t="shared" ref="D47:O47" si="42">SUM(D46:D46)</f>
        <v>0</v>
      </c>
      <c r="E47" s="24">
        <f t="shared" si="42"/>
        <v>0</v>
      </c>
      <c r="F47" s="49">
        <f t="shared" si="42"/>
        <v>0</v>
      </c>
      <c r="G47" s="55">
        <f t="shared" si="42"/>
        <v>0</v>
      </c>
      <c r="H47" s="24">
        <f t="shared" si="42"/>
        <v>0</v>
      </c>
      <c r="I47" s="49">
        <f t="shared" si="42"/>
        <v>0</v>
      </c>
      <c r="J47" s="55">
        <f t="shared" si="42"/>
        <v>0</v>
      </c>
      <c r="K47" s="24">
        <f t="shared" si="42"/>
        <v>0</v>
      </c>
      <c r="L47" s="49">
        <f t="shared" si="42"/>
        <v>0</v>
      </c>
      <c r="M47" s="49">
        <f t="shared" si="42"/>
        <v>0</v>
      </c>
      <c r="N47" s="49">
        <f t="shared" si="42"/>
        <v>0</v>
      </c>
      <c r="O47" s="49">
        <f t="shared" si="42"/>
        <v>0</v>
      </c>
    </row>
    <row r="48" spans="1:15" ht="15" x14ac:dyDescent="0.25">
      <c r="A48" s="56">
        <v>3633</v>
      </c>
      <c r="B48" s="65">
        <v>3122</v>
      </c>
      <c r="C48" s="60" t="s">
        <v>50</v>
      </c>
      <c r="D48" s="50">
        <v>0</v>
      </c>
      <c r="E48" s="17">
        <v>0</v>
      </c>
      <c r="F48" s="51">
        <v>0</v>
      </c>
      <c r="G48" s="46"/>
      <c r="H48" s="18"/>
      <c r="I48" s="19"/>
      <c r="J48" s="46"/>
      <c r="K48" s="18"/>
      <c r="L48" s="19"/>
      <c r="M48" s="168"/>
      <c r="N48" s="168"/>
      <c r="O48" s="168"/>
    </row>
    <row r="49" spans="1:15" ht="15" x14ac:dyDescent="0.25">
      <c r="A49" s="172">
        <v>3633</v>
      </c>
      <c r="B49" s="173">
        <v>3113</v>
      </c>
      <c r="C49" s="1" t="s">
        <v>363</v>
      </c>
      <c r="D49" s="174"/>
      <c r="E49" s="175"/>
      <c r="F49" s="176"/>
      <c r="G49" s="177"/>
      <c r="H49" s="178"/>
      <c r="I49" s="179"/>
      <c r="J49" s="177">
        <v>0</v>
      </c>
      <c r="K49" s="178">
        <v>4517500</v>
      </c>
      <c r="L49" s="179">
        <v>4517500</v>
      </c>
      <c r="M49" s="180"/>
      <c r="N49" s="180"/>
      <c r="O49" s="180"/>
    </row>
    <row r="50" spans="1:15" ht="15.75" thickBot="1" x14ac:dyDescent="0.3">
      <c r="A50" s="59"/>
      <c r="B50" s="68"/>
      <c r="C50" s="63" t="s">
        <v>51</v>
      </c>
      <c r="D50" s="55">
        <f t="shared" ref="D50:I50" si="43">SUM(D48:D48)</f>
        <v>0</v>
      </c>
      <c r="E50" s="24">
        <f t="shared" si="43"/>
        <v>0</v>
      </c>
      <c r="F50" s="49">
        <f t="shared" si="43"/>
        <v>0</v>
      </c>
      <c r="G50" s="55">
        <f t="shared" si="43"/>
        <v>0</v>
      </c>
      <c r="H50" s="24">
        <f t="shared" si="43"/>
        <v>0</v>
      </c>
      <c r="I50" s="49">
        <f t="shared" si="43"/>
        <v>0</v>
      </c>
      <c r="J50" s="55">
        <f>SUM(J48:J49)</f>
        <v>0</v>
      </c>
      <c r="K50" s="55">
        <f>SUM(K48:K49)</f>
        <v>4517500</v>
      </c>
      <c r="L50" s="49">
        <f>SUM(L48:L49)</f>
        <v>4517500</v>
      </c>
      <c r="M50" s="49">
        <f t="shared" ref="M50:O50" si="44">SUM(M48:M49)</f>
        <v>0</v>
      </c>
      <c r="N50" s="49">
        <f t="shared" si="44"/>
        <v>0</v>
      </c>
      <c r="O50" s="49">
        <f t="shared" si="44"/>
        <v>0</v>
      </c>
    </row>
    <row r="51" spans="1:15" ht="15" x14ac:dyDescent="0.25">
      <c r="A51" s="56">
        <v>3639</v>
      </c>
      <c r="B51" s="65">
        <v>2119</v>
      </c>
      <c r="C51" s="60" t="s">
        <v>52</v>
      </c>
      <c r="D51" s="50">
        <v>0</v>
      </c>
      <c r="E51" s="17">
        <v>0</v>
      </c>
      <c r="F51" s="51">
        <v>0</v>
      </c>
      <c r="G51" s="46"/>
      <c r="H51" s="18">
        <v>16700</v>
      </c>
      <c r="I51" s="19">
        <v>16700</v>
      </c>
      <c r="J51" s="46">
        <v>10000</v>
      </c>
      <c r="K51" s="18">
        <v>10000</v>
      </c>
      <c r="L51" s="19"/>
      <c r="M51" s="168">
        <v>85000</v>
      </c>
      <c r="N51" s="168">
        <v>85000</v>
      </c>
      <c r="O51" s="168">
        <v>31600</v>
      </c>
    </row>
    <row r="52" spans="1:15" ht="15" x14ac:dyDescent="0.25">
      <c r="A52" s="57">
        <v>3639</v>
      </c>
      <c r="B52" s="66">
        <v>2131</v>
      </c>
      <c r="C52" s="61" t="s">
        <v>53</v>
      </c>
      <c r="D52" s="52">
        <v>37000</v>
      </c>
      <c r="E52" s="12">
        <v>37000</v>
      </c>
      <c r="F52" s="53">
        <v>44088</v>
      </c>
      <c r="G52" s="47">
        <v>37000</v>
      </c>
      <c r="H52" s="13">
        <v>47200</v>
      </c>
      <c r="I52" s="21">
        <v>47192</v>
      </c>
      <c r="J52" s="47">
        <v>27000</v>
      </c>
      <c r="K52" s="13">
        <v>47200</v>
      </c>
      <c r="L52" s="21">
        <v>47192</v>
      </c>
      <c r="M52" s="169">
        <v>50000</v>
      </c>
      <c r="N52" s="169">
        <v>50000</v>
      </c>
      <c r="O52" s="169"/>
    </row>
    <row r="53" spans="1:15" ht="15" x14ac:dyDescent="0.25">
      <c r="A53" s="57">
        <v>3639</v>
      </c>
      <c r="B53" s="66">
        <v>2324</v>
      </c>
      <c r="C53" s="61" t="s">
        <v>54</v>
      </c>
      <c r="D53" s="52">
        <v>0</v>
      </c>
      <c r="E53" s="12">
        <v>0</v>
      </c>
      <c r="F53" s="53">
        <v>4300</v>
      </c>
      <c r="G53" s="47"/>
      <c r="H53" s="13"/>
      <c r="I53" s="21"/>
      <c r="J53" s="47"/>
      <c r="K53" s="13"/>
      <c r="L53" s="21"/>
      <c r="M53" s="169"/>
      <c r="N53" s="169"/>
      <c r="O53" s="169"/>
    </row>
    <row r="54" spans="1:15" ht="15" x14ac:dyDescent="0.25">
      <c r="A54" s="57">
        <v>3639</v>
      </c>
      <c r="B54" s="66">
        <v>3111</v>
      </c>
      <c r="C54" s="61" t="s">
        <v>55</v>
      </c>
      <c r="D54" s="52">
        <v>0</v>
      </c>
      <c r="E54" s="12">
        <v>1500</v>
      </c>
      <c r="F54" s="53">
        <v>1500</v>
      </c>
      <c r="G54" s="47"/>
      <c r="H54" s="13"/>
      <c r="I54" s="21"/>
      <c r="J54" s="47"/>
      <c r="K54" s="13"/>
      <c r="L54" s="21"/>
      <c r="M54" s="169"/>
      <c r="N54" s="169"/>
      <c r="O54" s="169"/>
    </row>
    <row r="55" spans="1:15" ht="15.75" thickBot="1" x14ac:dyDescent="0.3">
      <c r="A55" s="59"/>
      <c r="B55" s="68"/>
      <c r="C55" s="63" t="s">
        <v>56</v>
      </c>
      <c r="D55" s="55">
        <f t="shared" ref="D55:O55" si="45">SUM(D51:D54)</f>
        <v>37000</v>
      </c>
      <c r="E55" s="24">
        <f t="shared" si="45"/>
        <v>38500</v>
      </c>
      <c r="F55" s="49">
        <f t="shared" si="45"/>
        <v>49888</v>
      </c>
      <c r="G55" s="55">
        <f t="shared" si="45"/>
        <v>37000</v>
      </c>
      <c r="H55" s="24">
        <f t="shared" si="45"/>
        <v>63900</v>
      </c>
      <c r="I55" s="49">
        <f t="shared" si="45"/>
        <v>63892</v>
      </c>
      <c r="J55" s="55">
        <f t="shared" si="45"/>
        <v>37000</v>
      </c>
      <c r="K55" s="24">
        <f t="shared" si="45"/>
        <v>57200</v>
      </c>
      <c r="L55" s="49">
        <f t="shared" si="45"/>
        <v>47192</v>
      </c>
      <c r="M55" s="49">
        <f t="shared" si="45"/>
        <v>135000</v>
      </c>
      <c r="N55" s="49">
        <f t="shared" si="45"/>
        <v>135000</v>
      </c>
      <c r="O55" s="49">
        <f t="shared" si="45"/>
        <v>31600</v>
      </c>
    </row>
    <row r="56" spans="1:15" ht="15" x14ac:dyDescent="0.25">
      <c r="A56" s="56">
        <v>3722</v>
      </c>
      <c r="B56" s="65">
        <v>2111</v>
      </c>
      <c r="C56" s="60" t="s">
        <v>57</v>
      </c>
      <c r="D56" s="50">
        <v>0</v>
      </c>
      <c r="E56" s="17">
        <v>0</v>
      </c>
      <c r="F56" s="51">
        <v>0</v>
      </c>
      <c r="G56" s="46"/>
      <c r="H56" s="18"/>
      <c r="I56" s="19"/>
      <c r="J56" s="46"/>
      <c r="K56" s="18"/>
      <c r="L56" s="19"/>
      <c r="M56" s="168"/>
      <c r="N56" s="168"/>
      <c r="O56" s="168"/>
    </row>
    <row r="57" spans="1:15" ht="15" x14ac:dyDescent="0.25">
      <c r="A57" s="57">
        <v>3722</v>
      </c>
      <c r="B57" s="66">
        <v>2329</v>
      </c>
      <c r="C57" s="61" t="s">
        <v>58</v>
      </c>
      <c r="D57" s="52">
        <v>0</v>
      </c>
      <c r="E57" s="12">
        <v>0</v>
      </c>
      <c r="F57" s="53">
        <v>0</v>
      </c>
      <c r="G57" s="47"/>
      <c r="H57" s="13"/>
      <c r="I57" s="21"/>
      <c r="J57" s="47"/>
      <c r="K57" s="13"/>
      <c r="L57" s="21"/>
      <c r="M57" s="169"/>
      <c r="N57" s="169"/>
      <c r="O57" s="169"/>
    </row>
    <row r="58" spans="1:15" ht="15.75" thickBot="1" x14ac:dyDescent="0.3">
      <c r="A58" s="59"/>
      <c r="B58" s="68"/>
      <c r="C58" s="63" t="s">
        <v>59</v>
      </c>
      <c r="D58" s="55">
        <f t="shared" ref="D58:O58" si="46">SUM(D56:D57)</f>
        <v>0</v>
      </c>
      <c r="E58" s="24">
        <f t="shared" si="46"/>
        <v>0</v>
      </c>
      <c r="F58" s="49">
        <f t="shared" si="46"/>
        <v>0</v>
      </c>
      <c r="G58" s="55">
        <f t="shared" si="46"/>
        <v>0</v>
      </c>
      <c r="H58" s="24">
        <f t="shared" si="46"/>
        <v>0</v>
      </c>
      <c r="I58" s="49">
        <f t="shared" si="46"/>
        <v>0</v>
      </c>
      <c r="J58" s="55">
        <f t="shared" si="46"/>
        <v>0</v>
      </c>
      <c r="K58" s="24">
        <f t="shared" si="46"/>
        <v>0</v>
      </c>
      <c r="L58" s="49">
        <f t="shared" si="46"/>
        <v>0</v>
      </c>
      <c r="M58" s="49">
        <f t="shared" si="46"/>
        <v>0</v>
      </c>
      <c r="N58" s="49">
        <f t="shared" si="46"/>
        <v>0</v>
      </c>
      <c r="O58" s="49">
        <f t="shared" si="46"/>
        <v>0</v>
      </c>
    </row>
    <row r="59" spans="1:15" ht="15" x14ac:dyDescent="0.25">
      <c r="A59" s="56">
        <v>3725</v>
      </c>
      <c r="B59" s="65">
        <v>2329</v>
      </c>
      <c r="C59" s="60" t="s">
        <v>60</v>
      </c>
      <c r="D59" s="50">
        <v>15000</v>
      </c>
      <c r="E59" s="17">
        <v>15000</v>
      </c>
      <c r="F59" s="51">
        <v>22820</v>
      </c>
      <c r="G59" s="46">
        <v>15000</v>
      </c>
      <c r="H59" s="18">
        <v>45000</v>
      </c>
      <c r="I59" s="19">
        <v>44590.35</v>
      </c>
      <c r="J59" s="46">
        <v>15000</v>
      </c>
      <c r="K59" s="18">
        <v>15000</v>
      </c>
      <c r="L59" s="19">
        <v>46121.78</v>
      </c>
      <c r="M59" s="168">
        <v>37000</v>
      </c>
      <c r="N59" s="168">
        <v>37000</v>
      </c>
      <c r="O59" s="168">
        <v>20549.5</v>
      </c>
    </row>
    <row r="60" spans="1:15" ht="15.75" thickBot="1" x14ac:dyDescent="0.3">
      <c r="A60" s="59"/>
      <c r="B60" s="68"/>
      <c r="C60" s="63" t="s">
        <v>61</v>
      </c>
      <c r="D60" s="55">
        <f t="shared" ref="D60:O60" si="47">SUM(D59:D59)</f>
        <v>15000</v>
      </c>
      <c r="E60" s="24">
        <f t="shared" si="47"/>
        <v>15000</v>
      </c>
      <c r="F60" s="49">
        <f t="shared" si="47"/>
        <v>22820</v>
      </c>
      <c r="G60" s="55">
        <f t="shared" si="47"/>
        <v>15000</v>
      </c>
      <c r="H60" s="24">
        <f t="shared" si="47"/>
        <v>45000</v>
      </c>
      <c r="I60" s="49">
        <f t="shared" si="47"/>
        <v>44590.35</v>
      </c>
      <c r="J60" s="55">
        <f t="shared" si="47"/>
        <v>15000</v>
      </c>
      <c r="K60" s="24">
        <f t="shared" si="47"/>
        <v>15000</v>
      </c>
      <c r="L60" s="49">
        <f t="shared" si="47"/>
        <v>46121.78</v>
      </c>
      <c r="M60" s="49">
        <f t="shared" si="47"/>
        <v>37000</v>
      </c>
      <c r="N60" s="49">
        <f t="shared" si="47"/>
        <v>37000</v>
      </c>
      <c r="O60" s="49">
        <f t="shared" si="47"/>
        <v>20549.5</v>
      </c>
    </row>
    <row r="61" spans="1:15" ht="15" x14ac:dyDescent="0.25">
      <c r="A61" s="56">
        <v>6171</v>
      </c>
      <c r="B61" s="65">
        <v>2111</v>
      </c>
      <c r="C61" s="60" t="s">
        <v>62</v>
      </c>
      <c r="D61" s="50">
        <v>10000</v>
      </c>
      <c r="E61" s="17">
        <v>10000</v>
      </c>
      <c r="F61" s="51">
        <v>0</v>
      </c>
      <c r="G61" s="46">
        <v>10000</v>
      </c>
      <c r="H61" s="18">
        <v>10000</v>
      </c>
      <c r="I61" s="19"/>
      <c r="J61" s="46">
        <v>5000</v>
      </c>
      <c r="K61" s="18">
        <v>5000</v>
      </c>
      <c r="L61" s="19"/>
      <c r="M61" s="168">
        <v>10000</v>
      </c>
      <c r="N61" s="168">
        <v>10000</v>
      </c>
      <c r="O61" s="168"/>
    </row>
    <row r="62" spans="1:15" ht="15" x14ac:dyDescent="0.25">
      <c r="A62" s="57">
        <v>6171</v>
      </c>
      <c r="B62" s="66">
        <v>2112</v>
      </c>
      <c r="C62" s="61" t="s">
        <v>63</v>
      </c>
      <c r="D62" s="52">
        <v>0</v>
      </c>
      <c r="E62" s="12">
        <v>0</v>
      </c>
      <c r="F62" s="53">
        <v>0</v>
      </c>
      <c r="G62" s="47"/>
      <c r="H62" s="13"/>
      <c r="I62" s="21"/>
      <c r="J62" s="47"/>
      <c r="K62" s="13"/>
      <c r="L62" s="21"/>
      <c r="M62" s="169"/>
      <c r="N62" s="169"/>
      <c r="O62" s="169"/>
    </row>
    <row r="63" spans="1:15" ht="15" x14ac:dyDescent="0.25">
      <c r="A63" s="57">
        <v>6171</v>
      </c>
      <c r="B63" s="66">
        <v>2131</v>
      </c>
      <c r="C63" s="61" t="s">
        <v>64</v>
      </c>
      <c r="D63" s="52">
        <v>0</v>
      </c>
      <c r="E63" s="12">
        <v>0</v>
      </c>
      <c r="F63" s="53">
        <v>0</v>
      </c>
      <c r="G63" s="47"/>
      <c r="H63" s="13"/>
      <c r="I63" s="21"/>
      <c r="J63" s="47"/>
      <c r="K63" s="13"/>
      <c r="L63" s="21"/>
      <c r="M63" s="169"/>
      <c r="N63" s="169"/>
      <c r="O63" s="169"/>
    </row>
    <row r="64" spans="1:15" ht="15" x14ac:dyDescent="0.25">
      <c r="A64" s="57">
        <v>6171</v>
      </c>
      <c r="B64" s="66">
        <v>2221</v>
      </c>
      <c r="C64" s="61" t="s">
        <v>65</v>
      </c>
      <c r="D64" s="52">
        <v>0</v>
      </c>
      <c r="E64" s="12">
        <v>0</v>
      </c>
      <c r="F64" s="53">
        <v>0</v>
      </c>
      <c r="G64" s="47"/>
      <c r="H64" s="13"/>
      <c r="I64" s="21"/>
      <c r="J64" s="47"/>
      <c r="K64" s="13"/>
      <c r="L64" s="21"/>
      <c r="M64" s="169"/>
      <c r="N64" s="169"/>
      <c r="O64" s="169"/>
    </row>
    <row r="65" spans="1:15" ht="15" x14ac:dyDescent="0.25">
      <c r="A65" s="57">
        <v>6171</v>
      </c>
      <c r="B65" s="66">
        <v>2321</v>
      </c>
      <c r="C65" s="61" t="s">
        <v>66</v>
      </c>
      <c r="D65" s="52">
        <v>0</v>
      </c>
      <c r="E65" s="12">
        <v>0</v>
      </c>
      <c r="F65" s="53">
        <v>0</v>
      </c>
      <c r="G65" s="47"/>
      <c r="H65" s="13"/>
      <c r="I65" s="21"/>
      <c r="J65" s="47"/>
      <c r="K65" s="13"/>
      <c r="L65" s="21"/>
      <c r="M65" s="169"/>
      <c r="N65" s="169"/>
      <c r="O65" s="169"/>
    </row>
    <row r="66" spans="1:15" ht="15" x14ac:dyDescent="0.25">
      <c r="A66" s="57">
        <v>6171</v>
      </c>
      <c r="B66" s="66">
        <v>2324</v>
      </c>
      <c r="C66" s="61" t="s">
        <v>67</v>
      </c>
      <c r="D66" s="52">
        <v>0</v>
      </c>
      <c r="E66" s="12">
        <v>0</v>
      </c>
      <c r="F66" s="53">
        <v>0</v>
      </c>
      <c r="G66" s="47">
        <v>0</v>
      </c>
      <c r="H66" s="13">
        <v>10000</v>
      </c>
      <c r="I66" s="21">
        <v>0</v>
      </c>
      <c r="J66" s="47">
        <v>5000</v>
      </c>
      <c r="K66" s="13">
        <v>141000</v>
      </c>
      <c r="L66" s="21">
        <v>141077.06</v>
      </c>
      <c r="M66" s="169"/>
      <c r="N66" s="169"/>
      <c r="O66" s="169"/>
    </row>
    <row r="67" spans="1:15" ht="15" x14ac:dyDescent="0.25">
      <c r="A67" s="57">
        <v>6171</v>
      </c>
      <c r="B67" s="66">
        <v>2329</v>
      </c>
      <c r="C67" s="61" t="s">
        <v>68</v>
      </c>
      <c r="D67" s="52">
        <v>0</v>
      </c>
      <c r="E67" s="12">
        <v>0</v>
      </c>
      <c r="F67" s="53">
        <v>0</v>
      </c>
      <c r="G67" s="47"/>
      <c r="H67" s="13"/>
      <c r="I67" s="21"/>
      <c r="J67" s="47"/>
      <c r="K67" s="13"/>
      <c r="L67" s="21"/>
      <c r="M67" s="169"/>
      <c r="N67" s="169"/>
      <c r="O67" s="169"/>
    </row>
    <row r="68" spans="1:15" ht="15" x14ac:dyDescent="0.25">
      <c r="A68" s="57">
        <v>6171</v>
      </c>
      <c r="B68" s="66">
        <v>3111</v>
      </c>
      <c r="C68" s="61" t="s">
        <v>69</v>
      </c>
      <c r="D68" s="52">
        <v>0</v>
      </c>
      <c r="E68" s="12">
        <v>0</v>
      </c>
      <c r="F68" s="53">
        <v>0</v>
      </c>
      <c r="G68" s="47"/>
      <c r="H68" s="13"/>
      <c r="I68" s="21"/>
      <c r="J68" s="47"/>
      <c r="K68" s="13"/>
      <c r="L68" s="21"/>
      <c r="M68" s="169"/>
      <c r="N68" s="169"/>
      <c r="O68" s="169"/>
    </row>
    <row r="69" spans="1:15" ht="15.75" thickBot="1" x14ac:dyDescent="0.3">
      <c r="A69" s="59"/>
      <c r="B69" s="68"/>
      <c r="C69" s="63" t="s">
        <v>70</v>
      </c>
      <c r="D69" s="55">
        <f t="shared" ref="D69:O69" si="48">SUM(D61:D68)</f>
        <v>10000</v>
      </c>
      <c r="E69" s="24">
        <f t="shared" si="48"/>
        <v>10000</v>
      </c>
      <c r="F69" s="49">
        <f t="shared" si="48"/>
        <v>0</v>
      </c>
      <c r="G69" s="55">
        <f t="shared" si="48"/>
        <v>10000</v>
      </c>
      <c r="H69" s="24">
        <f t="shared" si="48"/>
        <v>20000</v>
      </c>
      <c r="I69" s="49">
        <f t="shared" si="48"/>
        <v>0</v>
      </c>
      <c r="J69" s="55">
        <f t="shared" si="48"/>
        <v>10000</v>
      </c>
      <c r="K69" s="24">
        <f t="shared" si="48"/>
        <v>146000</v>
      </c>
      <c r="L69" s="49">
        <f t="shared" si="48"/>
        <v>141077.06</v>
      </c>
      <c r="M69" s="49">
        <f t="shared" si="48"/>
        <v>10000</v>
      </c>
      <c r="N69" s="49">
        <f t="shared" si="48"/>
        <v>10000</v>
      </c>
      <c r="O69" s="49">
        <f t="shared" si="48"/>
        <v>0</v>
      </c>
    </row>
    <row r="70" spans="1:15" ht="15.75" thickBot="1" x14ac:dyDescent="0.3">
      <c r="A70" s="56">
        <v>6310</v>
      </c>
      <c r="B70" s="65">
        <v>2141</v>
      </c>
      <c r="C70" s="60" t="s">
        <v>71</v>
      </c>
      <c r="D70" s="50">
        <v>1000</v>
      </c>
      <c r="E70" s="17">
        <v>1000</v>
      </c>
      <c r="F70" s="51">
        <v>358.62</v>
      </c>
      <c r="G70" s="46">
        <v>1000</v>
      </c>
      <c r="H70" s="18">
        <v>160</v>
      </c>
      <c r="I70" s="19">
        <v>156.59</v>
      </c>
      <c r="J70" s="46">
        <v>1000</v>
      </c>
      <c r="K70" s="18">
        <v>224.99</v>
      </c>
      <c r="L70" s="19">
        <v>166.53</v>
      </c>
      <c r="M70" s="168">
        <v>200</v>
      </c>
      <c r="N70" s="168">
        <v>200</v>
      </c>
      <c r="O70" s="168"/>
    </row>
    <row r="71" spans="1:15" ht="15" x14ac:dyDescent="0.25">
      <c r="A71" s="104">
        <v>6310</v>
      </c>
      <c r="B71" s="105">
        <v>2142</v>
      </c>
      <c r="C71" s="60" t="s">
        <v>351</v>
      </c>
      <c r="D71" s="106"/>
      <c r="E71" s="107"/>
      <c r="F71" s="108"/>
      <c r="G71" s="109"/>
      <c r="H71" s="30"/>
      <c r="I71" s="110"/>
      <c r="J71" s="109">
        <v>0</v>
      </c>
      <c r="K71" s="30">
        <v>72524.990000000005</v>
      </c>
      <c r="L71" s="110">
        <v>72524.990000000005</v>
      </c>
      <c r="M71" s="170">
        <v>800</v>
      </c>
      <c r="N71" s="170">
        <v>16200</v>
      </c>
      <c r="O71" s="170">
        <v>15400</v>
      </c>
    </row>
    <row r="72" spans="1:15" ht="15" x14ac:dyDescent="0.25">
      <c r="A72" s="57">
        <v>6310</v>
      </c>
      <c r="B72" s="66">
        <v>2324</v>
      </c>
      <c r="C72" s="61" t="s">
        <v>72</v>
      </c>
      <c r="D72" s="52">
        <v>0</v>
      </c>
      <c r="E72" s="12">
        <v>0</v>
      </c>
      <c r="F72" s="53">
        <v>0</v>
      </c>
      <c r="G72" s="47"/>
      <c r="H72" s="13"/>
      <c r="I72" s="21"/>
      <c r="J72" s="47"/>
      <c r="K72" s="13"/>
      <c r="L72" s="21"/>
      <c r="M72" s="169"/>
      <c r="N72" s="169"/>
      <c r="O72" s="169"/>
    </row>
    <row r="73" spans="1:15" ht="15.75" thickBot="1" x14ac:dyDescent="0.3">
      <c r="A73" s="59"/>
      <c r="B73" s="68"/>
      <c r="C73" s="63" t="s">
        <v>73</v>
      </c>
      <c r="D73" s="55">
        <f t="shared" ref="D73:O73" si="49">SUM(D70:D72)</f>
        <v>1000</v>
      </c>
      <c r="E73" s="24">
        <f t="shared" si="49"/>
        <v>1000</v>
      </c>
      <c r="F73" s="49">
        <f t="shared" si="49"/>
        <v>358.62</v>
      </c>
      <c r="G73" s="55">
        <f t="shared" si="49"/>
        <v>1000</v>
      </c>
      <c r="H73" s="24">
        <f t="shared" si="49"/>
        <v>160</v>
      </c>
      <c r="I73" s="49">
        <f t="shared" si="49"/>
        <v>156.59</v>
      </c>
      <c r="J73" s="55">
        <f t="shared" si="49"/>
        <v>1000</v>
      </c>
      <c r="K73" s="24">
        <f t="shared" si="49"/>
        <v>72749.98000000001</v>
      </c>
      <c r="L73" s="49">
        <f t="shared" si="49"/>
        <v>72691.520000000004</v>
      </c>
      <c r="M73" s="49">
        <f t="shared" si="49"/>
        <v>1000</v>
      </c>
      <c r="N73" s="49">
        <f t="shared" si="49"/>
        <v>16400</v>
      </c>
      <c r="O73" s="49">
        <f t="shared" si="49"/>
        <v>15400</v>
      </c>
    </row>
    <row r="74" spans="1:15" ht="15" x14ac:dyDescent="0.25">
      <c r="A74" s="56">
        <v>6399</v>
      </c>
      <c r="B74" s="65">
        <v>2329</v>
      </c>
      <c r="C74" s="60" t="s">
        <v>74</v>
      </c>
      <c r="D74" s="50">
        <v>0</v>
      </c>
      <c r="E74" s="17">
        <v>0</v>
      </c>
      <c r="F74" s="51">
        <v>0</v>
      </c>
      <c r="G74" s="46"/>
      <c r="H74" s="18"/>
      <c r="I74" s="19"/>
      <c r="J74" s="46"/>
      <c r="K74" s="18"/>
      <c r="L74" s="19"/>
      <c r="M74" s="170"/>
      <c r="N74" s="170"/>
      <c r="O74" s="170"/>
    </row>
    <row r="75" spans="1:15" ht="15.75" thickBot="1" x14ac:dyDescent="0.3">
      <c r="A75" s="59"/>
      <c r="B75" s="68"/>
      <c r="C75" s="63" t="s">
        <v>75</v>
      </c>
      <c r="D75" s="55">
        <f t="shared" ref="D75:O75" si="50">SUM(D74:D74)</f>
        <v>0</v>
      </c>
      <c r="E75" s="24">
        <f t="shared" si="50"/>
        <v>0</v>
      </c>
      <c r="F75" s="49">
        <f t="shared" si="50"/>
        <v>0</v>
      </c>
      <c r="G75" s="55">
        <f>SUM(G74)</f>
        <v>0</v>
      </c>
      <c r="H75" s="24">
        <f t="shared" si="50"/>
        <v>0</v>
      </c>
      <c r="I75" s="49">
        <f t="shared" si="50"/>
        <v>0</v>
      </c>
      <c r="J75" s="55">
        <f t="shared" si="50"/>
        <v>0</v>
      </c>
      <c r="K75" s="24">
        <f t="shared" si="50"/>
        <v>0</v>
      </c>
      <c r="L75" s="49">
        <f t="shared" si="50"/>
        <v>0</v>
      </c>
      <c r="M75" s="49">
        <f t="shared" si="50"/>
        <v>0</v>
      </c>
      <c r="N75" s="49">
        <f t="shared" si="50"/>
        <v>0</v>
      </c>
      <c r="O75" s="49">
        <f t="shared" si="50"/>
        <v>0</v>
      </c>
    </row>
    <row r="76" spans="1:15" ht="15" x14ac:dyDescent="0.25">
      <c r="F76" s="8"/>
      <c r="G76" s="2"/>
      <c r="H76" s="2"/>
      <c r="I76" s="6"/>
      <c r="J76" s="6"/>
      <c r="K76" s="6"/>
      <c r="L76" s="6"/>
      <c r="M76" s="6"/>
      <c r="N76" s="6"/>
      <c r="O76" s="6"/>
    </row>
    <row r="77" spans="1:15" ht="15.75" thickBot="1" x14ac:dyDescent="0.3">
      <c r="A77" s="4"/>
      <c r="B77" s="4"/>
      <c r="C77" s="4"/>
      <c r="D77" s="4"/>
      <c r="E77" s="4"/>
      <c r="F77" s="9"/>
      <c r="G77" s="5"/>
      <c r="H77" s="5"/>
      <c r="I77" s="7"/>
      <c r="J77" s="7"/>
      <c r="K77" s="7"/>
      <c r="L77" s="7"/>
      <c r="M77" s="7"/>
      <c r="N77" s="7"/>
      <c r="O77" s="7"/>
    </row>
    <row r="78" spans="1:15" ht="16.5" thickTop="1" thickBot="1" x14ac:dyDescent="0.3">
      <c r="F78" s="8"/>
      <c r="G78" s="2"/>
      <c r="H78" s="2"/>
      <c r="I78" s="3"/>
      <c r="J78" s="3"/>
      <c r="K78" s="3"/>
      <c r="L78" s="3"/>
      <c r="M78" s="3"/>
      <c r="N78" s="3"/>
      <c r="O78" s="3"/>
    </row>
    <row r="79" spans="1:15" ht="30.75" customHeight="1" thickBot="1" x14ac:dyDescent="0.3">
      <c r="A79" s="31"/>
      <c r="B79" s="31"/>
      <c r="C79" s="94" t="s">
        <v>345</v>
      </c>
      <c r="D79" s="95">
        <v>4211000</v>
      </c>
      <c r="E79" s="95">
        <v>4911950</v>
      </c>
      <c r="F79" s="100">
        <v>5396352.7800000003</v>
      </c>
      <c r="G79" s="101"/>
      <c r="H79" s="101"/>
      <c r="I79" s="102"/>
      <c r="J79" s="102"/>
      <c r="K79" s="102"/>
      <c r="L79" s="102"/>
      <c r="M79" s="102"/>
      <c r="N79" s="102"/>
      <c r="O79" s="102"/>
    </row>
    <row r="80" spans="1:15" ht="34.5" customHeight="1" thickBot="1" x14ac:dyDescent="0.3">
      <c r="C80" s="94" t="s">
        <v>346</v>
      </c>
      <c r="D80" s="98"/>
      <c r="E80" s="98"/>
      <c r="F80" s="99"/>
      <c r="G80" s="95">
        <f t="shared" ref="G80:O80" si="51">G75+G73+G69+G60+G58++G55+G50+G47+G45+G43+G40+G38+G36+G32+G30+G28</f>
        <v>4609000</v>
      </c>
      <c r="H80" s="95">
        <f t="shared" si="51"/>
        <v>5346530.5999999996</v>
      </c>
      <c r="I80" s="100">
        <f t="shared" si="51"/>
        <v>5321514.3199999994</v>
      </c>
      <c r="J80" s="111">
        <f t="shared" si="51"/>
        <v>4231000</v>
      </c>
      <c r="K80" s="111">
        <f t="shared" si="51"/>
        <v>10715583.690000001</v>
      </c>
      <c r="L80" s="186">
        <f t="shared" si="51"/>
        <v>10684541.48</v>
      </c>
      <c r="M80" s="111">
        <f t="shared" si="51"/>
        <v>4321000</v>
      </c>
      <c r="N80" s="111">
        <f t="shared" si="51"/>
        <v>5958416.71</v>
      </c>
      <c r="O80" s="112">
        <f t="shared" si="51"/>
        <v>6154346.709999999</v>
      </c>
    </row>
    <row r="81" spans="3:15" ht="34.5" customHeight="1" thickBot="1" x14ac:dyDescent="0.3">
      <c r="C81" s="94" t="s">
        <v>347</v>
      </c>
      <c r="D81" s="98"/>
      <c r="E81" s="98"/>
      <c r="F81" s="99"/>
      <c r="G81" s="97"/>
      <c r="H81" s="97"/>
      <c r="I81" s="97"/>
      <c r="J81" s="95">
        <f t="shared" ref="J81:O81" si="52">J80</f>
        <v>4231000</v>
      </c>
      <c r="K81" s="95">
        <f t="shared" si="52"/>
        <v>10715583.690000001</v>
      </c>
      <c r="L81" s="100">
        <f t="shared" si="52"/>
        <v>10684541.48</v>
      </c>
      <c r="M81" s="187">
        <f t="shared" si="52"/>
        <v>4321000</v>
      </c>
      <c r="N81" s="187">
        <f t="shared" si="52"/>
        <v>5958416.71</v>
      </c>
      <c r="O81" s="112">
        <f t="shared" si="52"/>
        <v>6154346.709999999</v>
      </c>
    </row>
    <row r="82" spans="3:15" ht="32.25" customHeight="1" thickBot="1" x14ac:dyDescent="0.3">
      <c r="C82" s="94" t="s">
        <v>348</v>
      </c>
      <c r="D82" s="98"/>
      <c r="E82" s="98"/>
      <c r="F82" s="99"/>
      <c r="G82" s="97"/>
      <c r="H82" s="97"/>
      <c r="I82" s="97"/>
      <c r="J82" s="97"/>
      <c r="K82" s="97"/>
      <c r="L82" s="97"/>
      <c r="M82" s="95">
        <f>M80</f>
        <v>4321000</v>
      </c>
      <c r="N82" s="95">
        <f t="shared" ref="N82:O82" si="53">N80</f>
        <v>5958416.71</v>
      </c>
      <c r="O82" s="100">
        <f t="shared" si="53"/>
        <v>6154346.709999999</v>
      </c>
    </row>
    <row r="83" spans="3:15" ht="15" x14ac:dyDescent="0.25">
      <c r="F83" s="8"/>
      <c r="G83" s="2"/>
      <c r="H83" s="2"/>
      <c r="I83" s="2"/>
      <c r="J83" s="2"/>
      <c r="K83" s="2"/>
      <c r="L83" s="2"/>
      <c r="M83" s="2"/>
      <c r="N83" s="2"/>
      <c r="O83" s="2"/>
    </row>
    <row r="84" spans="3:15" ht="15" x14ac:dyDescent="0.25">
      <c r="F84"/>
      <c r="G84" s="2"/>
      <c r="H84" s="2"/>
      <c r="I84" s="2"/>
      <c r="J84" s="2"/>
      <c r="K84" s="2"/>
      <c r="L84" s="2"/>
      <c r="M84" s="2"/>
      <c r="N84" s="2"/>
      <c r="O84" s="2"/>
    </row>
    <row r="85" spans="3:15" ht="15" x14ac:dyDescent="0.25">
      <c r="F85"/>
      <c r="G85" s="2"/>
      <c r="H85" s="2"/>
      <c r="I85" s="2"/>
      <c r="J85" s="2"/>
      <c r="K85" s="2"/>
      <c r="L85" s="2"/>
      <c r="M85" s="2"/>
      <c r="N85" s="2"/>
      <c r="O85" s="2"/>
    </row>
    <row r="86" spans="3:15" ht="15" x14ac:dyDescent="0.25">
      <c r="F86"/>
      <c r="G86" s="2"/>
      <c r="H86" s="2"/>
      <c r="I86" s="2"/>
      <c r="J86" s="2"/>
      <c r="K86" s="2"/>
      <c r="L86" s="2"/>
      <c r="M86" s="2"/>
      <c r="N86" s="2"/>
      <c r="O86" s="2"/>
    </row>
    <row r="87" spans="3:15" ht="15" x14ac:dyDescent="0.25">
      <c r="F87"/>
      <c r="G87" s="2"/>
      <c r="H87" s="2"/>
      <c r="I87" s="2"/>
      <c r="J87" s="2"/>
      <c r="K87" s="2"/>
      <c r="L87" s="2"/>
      <c r="M87" s="2"/>
      <c r="N87" s="2"/>
      <c r="O87" s="2"/>
    </row>
    <row r="88" spans="3:15" ht="15" x14ac:dyDescent="0.25">
      <c r="F88"/>
      <c r="G88" s="2"/>
      <c r="H88" s="2"/>
      <c r="I88" s="2"/>
      <c r="J88" s="2"/>
      <c r="K88" s="2"/>
      <c r="L88" s="2"/>
      <c r="M88" s="2"/>
      <c r="N88" s="2"/>
      <c r="O88" s="2"/>
    </row>
    <row r="89" spans="3:15" ht="15" x14ac:dyDescent="0.25">
      <c r="F89"/>
      <c r="G89" s="2"/>
      <c r="H89" s="2"/>
      <c r="I89" s="2"/>
      <c r="J89" s="2"/>
      <c r="K89" s="2"/>
      <c r="L89" s="2"/>
      <c r="M89" s="2"/>
      <c r="N89" s="2"/>
      <c r="O89" s="2"/>
    </row>
    <row r="90" spans="3:15" ht="15" x14ac:dyDescent="0.25">
      <c r="F90"/>
      <c r="G90" s="2"/>
      <c r="H90" s="2"/>
      <c r="I90" s="2"/>
      <c r="J90" s="2"/>
      <c r="K90" s="2"/>
      <c r="L90" s="2"/>
      <c r="M90" s="2"/>
      <c r="N90" s="2"/>
      <c r="O90" s="2"/>
    </row>
    <row r="91" spans="3:15" ht="15" x14ac:dyDescent="0.25">
      <c r="F91"/>
      <c r="G91" s="2"/>
      <c r="H91" s="2"/>
      <c r="I91" s="2"/>
      <c r="J91" s="2"/>
      <c r="K91" s="2"/>
      <c r="L91" s="2"/>
      <c r="M91" s="2"/>
      <c r="N91" s="2"/>
      <c r="O91" s="2"/>
    </row>
    <row r="92" spans="3:15" ht="15" x14ac:dyDescent="0.25">
      <c r="F92"/>
      <c r="G92" s="2"/>
      <c r="H92" s="2"/>
      <c r="I92" s="2"/>
      <c r="J92" s="2"/>
      <c r="K92" s="2"/>
      <c r="L92" s="2"/>
      <c r="M92" s="2"/>
      <c r="N92" s="2"/>
      <c r="O92" s="2"/>
    </row>
    <row r="93" spans="3:15" ht="15" x14ac:dyDescent="0.25">
      <c r="F93"/>
      <c r="G93" s="2"/>
      <c r="H93" s="2"/>
      <c r="I93" s="2"/>
      <c r="J93" s="2"/>
      <c r="K93" s="2"/>
      <c r="L93" s="2"/>
      <c r="M93" s="2"/>
      <c r="N93" s="2"/>
      <c r="O93" s="2"/>
    </row>
    <row r="94" spans="3:15" ht="15" x14ac:dyDescent="0.25">
      <c r="F94"/>
      <c r="G94" s="2"/>
      <c r="H94" s="2"/>
      <c r="I94" s="2"/>
      <c r="J94" s="2"/>
      <c r="K94" s="2"/>
      <c r="L94" s="2"/>
      <c r="M94" s="2"/>
      <c r="N94" s="2"/>
      <c r="O94" s="2"/>
    </row>
    <row r="95" spans="3:15" ht="15" x14ac:dyDescent="0.25">
      <c r="F95"/>
      <c r="G95" s="2"/>
      <c r="H95" s="2"/>
      <c r="I95" s="2"/>
      <c r="J95" s="2"/>
      <c r="K95" s="2"/>
      <c r="L95" s="2"/>
      <c r="M95" s="2"/>
      <c r="N95" s="2"/>
      <c r="O95" s="2"/>
    </row>
    <row r="96" spans="3:15" ht="15" x14ac:dyDescent="0.25">
      <c r="F96"/>
      <c r="G96" s="2"/>
      <c r="H96" s="2"/>
      <c r="I96" s="2"/>
      <c r="J96" s="2"/>
      <c r="K96" s="2"/>
      <c r="L96" s="2"/>
      <c r="M96" s="2"/>
      <c r="N96" s="2"/>
      <c r="O96" s="2"/>
    </row>
    <row r="97" spans="6:6" ht="15" x14ac:dyDescent="0.25">
      <c r="F97"/>
    </row>
    <row r="98" spans="6:6" ht="15" x14ac:dyDescent="0.25">
      <c r="F98"/>
    </row>
    <row r="99" spans="6:6" ht="15" x14ac:dyDescent="0.25">
      <c r="F99"/>
    </row>
    <row r="100" spans="6:6" ht="15" x14ac:dyDescent="0.25">
      <c r="F100"/>
    </row>
    <row r="101" spans="6:6" ht="15" x14ac:dyDescent="0.25">
      <c r="F101"/>
    </row>
  </sheetData>
  <mergeCells count="4">
    <mergeCell ref="G1:I1"/>
    <mergeCell ref="J1:L1"/>
    <mergeCell ref="M1:O1"/>
    <mergeCell ref="D1:F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77394-1CDD-4C70-BD70-1A8FF9E791C6}">
  <sheetPr>
    <tabColor theme="5" tint="0.59999389629810485"/>
  </sheetPr>
  <dimension ref="A1:O322"/>
  <sheetViews>
    <sheetView tabSelected="1" zoomScale="86" zoomScaleNormal="86"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P22" sqref="P22"/>
    </sheetView>
  </sheetViews>
  <sheetFormatPr defaultColWidth="9.140625" defaultRowHeight="12.75" x14ac:dyDescent="0.2"/>
  <cols>
    <col min="1" max="2" width="5.7109375" style="1" customWidth="1"/>
    <col min="3" max="3" width="80.7109375" style="1" customWidth="1"/>
    <col min="4" max="5" width="16.7109375" style="1" customWidth="1"/>
    <col min="6" max="6" width="18" style="1" customWidth="1"/>
    <col min="7" max="7" width="16.7109375" style="1" customWidth="1"/>
    <col min="8" max="8" width="18.7109375" style="1" customWidth="1"/>
    <col min="9" max="15" width="21.42578125" style="1" customWidth="1"/>
    <col min="16" max="16384" width="9.140625" style="1"/>
  </cols>
  <sheetData>
    <row r="1" spans="1:15" ht="36.75" customHeight="1" thickBot="1" x14ac:dyDescent="0.25">
      <c r="A1" s="35" t="s">
        <v>366</v>
      </c>
      <c r="B1" s="36"/>
      <c r="C1" s="36"/>
      <c r="D1" s="198">
        <v>2019</v>
      </c>
      <c r="E1" s="199"/>
      <c r="F1" s="200"/>
      <c r="G1" s="198">
        <v>2020</v>
      </c>
      <c r="H1" s="199"/>
      <c r="I1" s="200"/>
      <c r="J1" s="198">
        <v>2021</v>
      </c>
      <c r="K1" s="199"/>
      <c r="L1" s="200"/>
      <c r="M1" s="198">
        <v>2022</v>
      </c>
      <c r="N1" s="199"/>
      <c r="O1" s="200"/>
    </row>
    <row r="2" spans="1:15" ht="27" customHeight="1" thickBot="1" x14ac:dyDescent="0.25">
      <c r="A2" s="41" t="s">
        <v>0</v>
      </c>
      <c r="B2" s="42" t="s">
        <v>1</v>
      </c>
      <c r="C2" s="42" t="s">
        <v>2</v>
      </c>
      <c r="D2" s="80" t="s">
        <v>3</v>
      </c>
      <c r="E2" s="141" t="s">
        <v>4</v>
      </c>
      <c r="F2" s="79" t="s">
        <v>5</v>
      </c>
      <c r="G2" s="129" t="s">
        <v>326</v>
      </c>
      <c r="H2" s="43" t="s">
        <v>327</v>
      </c>
      <c r="I2" s="82" t="s">
        <v>344</v>
      </c>
      <c r="J2" s="80" t="s">
        <v>341</v>
      </c>
      <c r="K2" s="83" t="s">
        <v>342</v>
      </c>
      <c r="L2" s="81" t="s">
        <v>343</v>
      </c>
      <c r="M2" s="181" t="s">
        <v>360</v>
      </c>
      <c r="N2" s="43" t="s">
        <v>364</v>
      </c>
      <c r="O2" s="182" t="s">
        <v>365</v>
      </c>
    </row>
    <row r="3" spans="1:15" ht="15" x14ac:dyDescent="0.25">
      <c r="A3" s="14">
        <v>1031</v>
      </c>
      <c r="B3" s="15">
        <v>5021</v>
      </c>
      <c r="C3" s="120" t="s">
        <v>76</v>
      </c>
      <c r="D3" s="142">
        <v>30000</v>
      </c>
      <c r="E3" s="115">
        <v>32000</v>
      </c>
      <c r="F3" s="143">
        <v>31006</v>
      </c>
      <c r="G3" s="130">
        <v>30000</v>
      </c>
      <c r="H3" s="115">
        <v>52000</v>
      </c>
      <c r="I3" s="37">
        <v>51217</v>
      </c>
      <c r="J3" s="152">
        <v>55000</v>
      </c>
      <c r="K3" s="84">
        <v>25500</v>
      </c>
      <c r="L3" s="103">
        <v>25200</v>
      </c>
      <c r="M3" s="103">
        <v>25000</v>
      </c>
      <c r="N3" s="103">
        <v>33000</v>
      </c>
      <c r="O3" s="103">
        <v>32002</v>
      </c>
    </row>
    <row r="4" spans="1:15" ht="15" x14ac:dyDescent="0.25">
      <c r="A4" s="78">
        <v>1031</v>
      </c>
      <c r="B4" s="28">
        <v>5137</v>
      </c>
      <c r="C4" s="121" t="s">
        <v>352</v>
      </c>
      <c r="D4" s="144"/>
      <c r="E4" s="116"/>
      <c r="F4" s="145"/>
      <c r="G4" s="131"/>
      <c r="H4" s="116"/>
      <c r="I4" s="40"/>
      <c r="J4" s="161"/>
      <c r="K4" s="89">
        <v>9000</v>
      </c>
      <c r="L4" s="162">
        <v>8936.5300000000007</v>
      </c>
      <c r="M4" s="162">
        <v>0</v>
      </c>
      <c r="N4" s="162">
        <v>26635</v>
      </c>
      <c r="O4" s="162">
        <v>26635</v>
      </c>
    </row>
    <row r="5" spans="1:15" ht="15" x14ac:dyDescent="0.25">
      <c r="A5" s="20">
        <v>1031</v>
      </c>
      <c r="B5" s="10">
        <v>5139</v>
      </c>
      <c r="C5" s="121" t="s">
        <v>77</v>
      </c>
      <c r="D5" s="146">
        <v>70000</v>
      </c>
      <c r="E5" s="114">
        <v>98000</v>
      </c>
      <c r="F5" s="147">
        <v>53158</v>
      </c>
      <c r="G5" s="132">
        <v>35000</v>
      </c>
      <c r="H5" s="114">
        <v>332000</v>
      </c>
      <c r="I5" s="38">
        <v>331871.38</v>
      </c>
      <c r="J5" s="158">
        <v>190000</v>
      </c>
      <c r="K5" s="85">
        <v>62000</v>
      </c>
      <c r="L5" s="163">
        <v>61302.45</v>
      </c>
      <c r="M5" s="163">
        <v>75000</v>
      </c>
      <c r="N5" s="163">
        <v>97000</v>
      </c>
      <c r="O5" s="163">
        <v>96818.1</v>
      </c>
    </row>
    <row r="6" spans="1:15" ht="15" x14ac:dyDescent="0.25">
      <c r="A6" s="20">
        <v>1031</v>
      </c>
      <c r="B6" s="10">
        <v>5156</v>
      </c>
      <c r="C6" s="121" t="s">
        <v>78</v>
      </c>
      <c r="D6" s="146">
        <v>0</v>
      </c>
      <c r="E6" s="114">
        <v>0</v>
      </c>
      <c r="F6" s="147">
        <v>0</v>
      </c>
      <c r="G6" s="132"/>
      <c r="H6" s="114"/>
      <c r="I6" s="38">
        <v>69940</v>
      </c>
      <c r="J6" s="158"/>
      <c r="K6" s="85">
        <v>500</v>
      </c>
      <c r="L6" s="163">
        <v>499.3</v>
      </c>
      <c r="M6" s="163">
        <v>1000</v>
      </c>
      <c r="N6" s="163">
        <v>1000</v>
      </c>
      <c r="O6" s="163">
        <v>731.2</v>
      </c>
    </row>
    <row r="7" spans="1:15" ht="15" x14ac:dyDescent="0.25">
      <c r="A7" s="20">
        <v>1031</v>
      </c>
      <c r="B7" s="10">
        <v>5169</v>
      </c>
      <c r="C7" s="121" t="s">
        <v>79</v>
      </c>
      <c r="D7" s="146">
        <v>90000</v>
      </c>
      <c r="E7" s="114">
        <v>190000</v>
      </c>
      <c r="F7" s="147">
        <v>155933</v>
      </c>
      <c r="G7" s="132">
        <v>120000</v>
      </c>
      <c r="H7" s="114">
        <v>70000</v>
      </c>
      <c r="I7" s="38"/>
      <c r="J7" s="158">
        <v>70000</v>
      </c>
      <c r="K7" s="85">
        <v>1155000</v>
      </c>
      <c r="L7" s="163">
        <v>1148759.3999999999</v>
      </c>
      <c r="M7" s="163">
        <v>174000</v>
      </c>
      <c r="N7" s="163">
        <v>192000</v>
      </c>
      <c r="O7" s="163">
        <v>191960.72</v>
      </c>
    </row>
    <row r="8" spans="1:15" ht="15" x14ac:dyDescent="0.25">
      <c r="A8" s="20">
        <v>1031</v>
      </c>
      <c r="B8" s="10">
        <v>5171</v>
      </c>
      <c r="C8" s="121" t="s">
        <v>80</v>
      </c>
      <c r="D8" s="146">
        <v>0</v>
      </c>
      <c r="E8" s="114">
        <v>60000</v>
      </c>
      <c r="F8" s="147">
        <v>58080</v>
      </c>
      <c r="G8" s="132">
        <v>35000</v>
      </c>
      <c r="H8" s="114"/>
      <c r="I8" s="38"/>
      <c r="J8" s="158"/>
      <c r="K8" s="85">
        <v>1600</v>
      </c>
      <c r="L8" s="163">
        <v>1573</v>
      </c>
      <c r="M8" s="163">
        <v>25000</v>
      </c>
      <c r="N8" s="163">
        <v>241000</v>
      </c>
      <c r="O8" s="163">
        <v>240582</v>
      </c>
    </row>
    <row r="9" spans="1:15" ht="15" x14ac:dyDescent="0.25">
      <c r="A9" s="20">
        <v>1031</v>
      </c>
      <c r="B9" s="10">
        <v>5175</v>
      </c>
      <c r="C9" s="121" t="s">
        <v>81</v>
      </c>
      <c r="D9" s="146">
        <v>0</v>
      </c>
      <c r="E9" s="114">
        <v>0</v>
      </c>
      <c r="F9" s="147">
        <v>0</v>
      </c>
      <c r="G9" s="132"/>
      <c r="H9" s="114"/>
      <c r="I9" s="38"/>
      <c r="J9" s="158"/>
      <c r="K9" s="85"/>
      <c r="L9" s="163"/>
      <c r="M9" s="163">
        <v>0</v>
      </c>
      <c r="N9" s="163">
        <v>13000</v>
      </c>
      <c r="O9" s="163">
        <v>12098.79</v>
      </c>
    </row>
    <row r="10" spans="1:15" ht="15.75" thickBot="1" x14ac:dyDescent="0.3">
      <c r="A10" s="22"/>
      <c r="B10" s="23"/>
      <c r="C10" s="122" t="s">
        <v>32</v>
      </c>
      <c r="D10" s="148">
        <f t="shared" ref="D10:L10" si="0">SUM(D3:D9)</f>
        <v>190000</v>
      </c>
      <c r="E10" s="86">
        <f t="shared" si="0"/>
        <v>380000</v>
      </c>
      <c r="F10" s="149">
        <f t="shared" si="0"/>
        <v>298177</v>
      </c>
      <c r="G10" s="133">
        <f t="shared" si="0"/>
        <v>220000</v>
      </c>
      <c r="H10" s="86">
        <f t="shared" si="0"/>
        <v>454000</v>
      </c>
      <c r="I10" s="39">
        <f t="shared" si="0"/>
        <v>453028.38</v>
      </c>
      <c r="J10" s="148">
        <f t="shared" si="0"/>
        <v>315000</v>
      </c>
      <c r="K10" s="86">
        <f t="shared" si="0"/>
        <v>1253600</v>
      </c>
      <c r="L10" s="149">
        <f t="shared" si="0"/>
        <v>1246270.68</v>
      </c>
      <c r="M10" s="149">
        <f t="shared" ref="M10" si="1">SUM(M3:M9)</f>
        <v>300000</v>
      </c>
      <c r="N10" s="149">
        <f t="shared" ref="N10" si="2">SUM(N3:N9)</f>
        <v>603635</v>
      </c>
      <c r="O10" s="149">
        <f t="shared" ref="O10" si="3">SUM(O3:O9)</f>
        <v>600827.81000000006</v>
      </c>
    </row>
    <row r="11" spans="1:15" ht="15" x14ac:dyDescent="0.25">
      <c r="A11" s="14">
        <v>2141</v>
      </c>
      <c r="B11" s="15">
        <v>5139</v>
      </c>
      <c r="C11" s="120" t="s">
        <v>82</v>
      </c>
      <c r="D11" s="142">
        <v>0</v>
      </c>
      <c r="E11" s="115">
        <v>23000</v>
      </c>
      <c r="F11" s="143">
        <v>0</v>
      </c>
      <c r="G11" s="130">
        <v>5000</v>
      </c>
      <c r="H11" s="115"/>
      <c r="I11" s="37"/>
      <c r="J11" s="152"/>
      <c r="K11" s="84"/>
      <c r="L11" s="103"/>
      <c r="M11" s="103">
        <v>0</v>
      </c>
      <c r="N11" s="103">
        <v>4600</v>
      </c>
      <c r="O11" s="103">
        <v>4538</v>
      </c>
    </row>
    <row r="12" spans="1:15" ht="15" x14ac:dyDescent="0.25">
      <c r="A12" s="20">
        <v>2141</v>
      </c>
      <c r="B12" s="10">
        <v>5151</v>
      </c>
      <c r="C12" s="121" t="s">
        <v>83</v>
      </c>
      <c r="D12" s="146">
        <v>0</v>
      </c>
      <c r="E12" s="114">
        <v>1300</v>
      </c>
      <c r="F12" s="147">
        <v>1269</v>
      </c>
      <c r="G12" s="132">
        <v>2000</v>
      </c>
      <c r="H12" s="114">
        <v>2000</v>
      </c>
      <c r="I12" s="38">
        <v>1349</v>
      </c>
      <c r="J12" s="158">
        <v>2000</v>
      </c>
      <c r="K12" s="85">
        <v>2000</v>
      </c>
      <c r="L12" s="163">
        <v>1346</v>
      </c>
      <c r="M12" s="163">
        <v>2000</v>
      </c>
      <c r="N12" s="163">
        <v>2000</v>
      </c>
      <c r="O12" s="163"/>
    </row>
    <row r="13" spans="1:15" ht="15" x14ac:dyDescent="0.25">
      <c r="A13" s="20">
        <v>2141</v>
      </c>
      <c r="B13" s="10">
        <v>5153</v>
      </c>
      <c r="C13" s="121" t="s">
        <v>84</v>
      </c>
      <c r="D13" s="146">
        <v>12000</v>
      </c>
      <c r="E13" s="114">
        <v>12000</v>
      </c>
      <c r="F13" s="147">
        <v>9149</v>
      </c>
      <c r="G13" s="132">
        <v>10000</v>
      </c>
      <c r="H13" s="114">
        <v>10000</v>
      </c>
      <c r="I13" s="38">
        <v>7546.44</v>
      </c>
      <c r="J13" s="158">
        <v>10000</v>
      </c>
      <c r="K13" s="85">
        <v>13000</v>
      </c>
      <c r="L13" s="163">
        <v>12676.95</v>
      </c>
      <c r="M13" s="163">
        <v>13000</v>
      </c>
      <c r="N13" s="163">
        <v>13000</v>
      </c>
      <c r="O13" s="163">
        <v>9067.58</v>
      </c>
    </row>
    <row r="14" spans="1:15" ht="15" x14ac:dyDescent="0.25">
      <c r="A14" s="20">
        <v>2141</v>
      </c>
      <c r="B14" s="10">
        <v>5154</v>
      </c>
      <c r="C14" s="121" t="s">
        <v>85</v>
      </c>
      <c r="D14" s="146">
        <v>20000</v>
      </c>
      <c r="E14" s="114">
        <v>22000</v>
      </c>
      <c r="F14" s="147">
        <v>21784</v>
      </c>
      <c r="G14" s="132">
        <v>25000</v>
      </c>
      <c r="H14" s="114">
        <v>25000</v>
      </c>
      <c r="I14" s="38">
        <v>21493.439999999999</v>
      </c>
      <c r="J14" s="158">
        <v>25000</v>
      </c>
      <c r="K14" s="85">
        <v>25000</v>
      </c>
      <c r="L14" s="163">
        <v>22040</v>
      </c>
      <c r="M14" s="163">
        <v>26000</v>
      </c>
      <c r="N14" s="163">
        <v>26000</v>
      </c>
      <c r="O14" s="163">
        <v>18238.580000000002</v>
      </c>
    </row>
    <row r="15" spans="1:15" ht="15" x14ac:dyDescent="0.25">
      <c r="A15" s="20">
        <v>2141</v>
      </c>
      <c r="B15" s="10">
        <v>5169</v>
      </c>
      <c r="C15" s="121" t="s">
        <v>86</v>
      </c>
      <c r="D15" s="146">
        <v>0</v>
      </c>
      <c r="E15" s="114">
        <v>15000</v>
      </c>
      <c r="F15" s="147">
        <v>0</v>
      </c>
      <c r="G15" s="132">
        <v>6000</v>
      </c>
      <c r="H15" s="114"/>
      <c r="I15" s="38"/>
      <c r="J15" s="158">
        <v>5000</v>
      </c>
      <c r="K15" s="85">
        <v>5000</v>
      </c>
      <c r="L15" s="163"/>
      <c r="M15" s="163">
        <v>3000</v>
      </c>
      <c r="N15" s="163">
        <v>3000</v>
      </c>
      <c r="O15" s="163"/>
    </row>
    <row r="16" spans="1:15" ht="15" x14ac:dyDescent="0.25">
      <c r="A16" s="20">
        <v>2141</v>
      </c>
      <c r="B16" s="10">
        <v>5171</v>
      </c>
      <c r="C16" s="121" t="s">
        <v>87</v>
      </c>
      <c r="D16" s="146">
        <v>15000</v>
      </c>
      <c r="E16" s="114">
        <v>13700</v>
      </c>
      <c r="F16" s="147">
        <v>0</v>
      </c>
      <c r="G16" s="132">
        <v>7000</v>
      </c>
      <c r="H16" s="114"/>
      <c r="I16" s="38"/>
      <c r="J16" s="158">
        <v>5000</v>
      </c>
      <c r="K16" s="85">
        <v>5000</v>
      </c>
      <c r="L16" s="163"/>
      <c r="M16" s="163">
        <v>3000</v>
      </c>
      <c r="N16" s="163">
        <v>3000</v>
      </c>
      <c r="O16" s="163">
        <v>2259.0700000000002</v>
      </c>
    </row>
    <row r="17" spans="1:15" ht="15" x14ac:dyDescent="0.25">
      <c r="A17" s="20">
        <v>2141</v>
      </c>
      <c r="B17" s="10">
        <v>6121</v>
      </c>
      <c r="C17" s="121" t="s">
        <v>88</v>
      </c>
      <c r="D17" s="146">
        <v>0</v>
      </c>
      <c r="E17" s="114">
        <v>0</v>
      </c>
      <c r="F17" s="147">
        <v>0</v>
      </c>
      <c r="G17" s="132"/>
      <c r="H17" s="114"/>
      <c r="I17" s="38"/>
      <c r="J17" s="158"/>
      <c r="K17" s="85"/>
      <c r="L17" s="163"/>
      <c r="M17" s="163"/>
      <c r="N17" s="163"/>
      <c r="O17" s="163"/>
    </row>
    <row r="18" spans="1:15" ht="15.75" thickBot="1" x14ac:dyDescent="0.3">
      <c r="A18" s="22"/>
      <c r="B18" s="23"/>
      <c r="C18" s="122" t="s">
        <v>34</v>
      </c>
      <c r="D18" s="148">
        <f t="shared" ref="D18:O18" si="4">SUM(D11:D17)</f>
        <v>47000</v>
      </c>
      <c r="E18" s="86">
        <f t="shared" si="4"/>
        <v>87000</v>
      </c>
      <c r="F18" s="149">
        <f t="shared" si="4"/>
        <v>32202</v>
      </c>
      <c r="G18" s="133">
        <f t="shared" si="4"/>
        <v>55000</v>
      </c>
      <c r="H18" s="86">
        <f t="shared" si="4"/>
        <v>37000</v>
      </c>
      <c r="I18" s="39">
        <f t="shared" si="4"/>
        <v>30388.879999999997</v>
      </c>
      <c r="J18" s="148">
        <f t="shared" si="4"/>
        <v>47000</v>
      </c>
      <c r="K18" s="86">
        <f t="shared" si="4"/>
        <v>50000</v>
      </c>
      <c r="L18" s="149">
        <f t="shared" si="4"/>
        <v>36062.949999999997</v>
      </c>
      <c r="M18" s="149">
        <f t="shared" si="4"/>
        <v>47000</v>
      </c>
      <c r="N18" s="149">
        <f t="shared" si="4"/>
        <v>51600</v>
      </c>
      <c r="O18" s="149">
        <f t="shared" si="4"/>
        <v>34103.230000000003</v>
      </c>
    </row>
    <row r="19" spans="1:15" ht="15" x14ac:dyDescent="0.25">
      <c r="A19" s="14">
        <v>2212</v>
      </c>
      <c r="B19" s="15">
        <v>5021</v>
      </c>
      <c r="C19" s="120" t="s">
        <v>89</v>
      </c>
      <c r="D19" s="142">
        <v>0</v>
      </c>
      <c r="E19" s="115">
        <v>0</v>
      </c>
      <c r="F19" s="143">
        <v>0</v>
      </c>
      <c r="G19" s="130"/>
      <c r="H19" s="115"/>
      <c r="I19" s="37"/>
      <c r="J19" s="152"/>
      <c r="K19" s="84"/>
      <c r="L19" s="103"/>
      <c r="M19" s="103"/>
      <c r="N19" s="103"/>
      <c r="O19" s="103"/>
    </row>
    <row r="20" spans="1:15" ht="15" x14ac:dyDescent="0.25">
      <c r="A20" s="78">
        <v>2212</v>
      </c>
      <c r="B20" s="28">
        <v>5139</v>
      </c>
      <c r="C20" s="121" t="s">
        <v>353</v>
      </c>
      <c r="D20" s="144"/>
      <c r="E20" s="116"/>
      <c r="F20" s="145"/>
      <c r="G20" s="131"/>
      <c r="H20" s="116"/>
      <c r="I20" s="40"/>
      <c r="J20" s="161">
        <v>14000</v>
      </c>
      <c r="K20" s="89">
        <v>22000</v>
      </c>
      <c r="L20" s="162">
        <v>20223.939999999999</v>
      </c>
      <c r="M20" s="162">
        <v>20000</v>
      </c>
      <c r="N20" s="162">
        <v>20000</v>
      </c>
      <c r="O20" s="162"/>
    </row>
    <row r="21" spans="1:15" ht="15" x14ac:dyDescent="0.25">
      <c r="A21" s="20">
        <v>2212</v>
      </c>
      <c r="B21" s="10">
        <v>5166</v>
      </c>
      <c r="C21" s="121" t="s">
        <v>90</v>
      </c>
      <c r="D21" s="146">
        <v>0</v>
      </c>
      <c r="E21" s="114">
        <v>0</v>
      </c>
      <c r="F21" s="147">
        <v>0</v>
      </c>
      <c r="G21" s="132"/>
      <c r="H21" s="114"/>
      <c r="I21" s="38"/>
      <c r="J21" s="158"/>
      <c r="K21" s="85"/>
      <c r="L21" s="163"/>
      <c r="M21" s="163"/>
      <c r="N21" s="163"/>
      <c r="O21" s="163"/>
    </row>
    <row r="22" spans="1:15" ht="15" x14ac:dyDescent="0.25">
      <c r="A22" s="20">
        <v>2212</v>
      </c>
      <c r="B22" s="10">
        <v>5169</v>
      </c>
      <c r="C22" s="121" t="s">
        <v>91</v>
      </c>
      <c r="D22" s="146">
        <v>21000</v>
      </c>
      <c r="E22" s="114">
        <v>115000</v>
      </c>
      <c r="F22" s="147">
        <v>71874</v>
      </c>
      <c r="G22" s="132">
        <v>150000</v>
      </c>
      <c r="H22" s="114">
        <v>80000</v>
      </c>
      <c r="I22" s="38"/>
      <c r="J22" s="158">
        <v>80000</v>
      </c>
      <c r="K22" s="85">
        <v>15000</v>
      </c>
      <c r="L22" s="163">
        <v>14944</v>
      </c>
      <c r="M22" s="163">
        <v>40000</v>
      </c>
      <c r="N22" s="163">
        <v>50000</v>
      </c>
      <c r="O22" s="163">
        <v>43658.65</v>
      </c>
    </row>
    <row r="23" spans="1:15" ht="15" x14ac:dyDescent="0.25">
      <c r="A23" s="20">
        <v>2212</v>
      </c>
      <c r="B23" s="10">
        <v>5171</v>
      </c>
      <c r="C23" s="121" t="s">
        <v>92</v>
      </c>
      <c r="D23" s="146">
        <v>448000</v>
      </c>
      <c r="E23" s="114">
        <v>174192.4</v>
      </c>
      <c r="F23" s="147">
        <v>68607</v>
      </c>
      <c r="G23" s="132">
        <v>200000</v>
      </c>
      <c r="H23" s="114"/>
      <c r="I23" s="38"/>
      <c r="J23" s="158">
        <v>27000</v>
      </c>
      <c r="K23" s="85">
        <v>67000</v>
      </c>
      <c r="L23" s="163">
        <v>62557</v>
      </c>
      <c r="M23" s="163">
        <v>61000</v>
      </c>
      <c r="N23" s="163">
        <v>61000</v>
      </c>
      <c r="O23" s="163">
        <v>36542</v>
      </c>
    </row>
    <row r="24" spans="1:15" ht="15" x14ac:dyDescent="0.25">
      <c r="A24" s="20">
        <v>2212</v>
      </c>
      <c r="B24" s="10">
        <v>6121</v>
      </c>
      <c r="C24" s="121" t="s">
        <v>93</v>
      </c>
      <c r="D24" s="146">
        <v>0</v>
      </c>
      <c r="E24" s="114">
        <v>0</v>
      </c>
      <c r="F24" s="147">
        <v>0</v>
      </c>
      <c r="G24" s="132"/>
      <c r="H24" s="114"/>
      <c r="I24" s="38"/>
      <c r="J24" s="158"/>
      <c r="K24" s="85"/>
      <c r="L24" s="163"/>
      <c r="M24" s="163"/>
      <c r="N24" s="163"/>
      <c r="O24" s="163"/>
    </row>
    <row r="25" spans="1:15" ht="15.75" thickBot="1" x14ac:dyDescent="0.3">
      <c r="A25" s="22"/>
      <c r="B25" s="23"/>
      <c r="C25" s="122" t="s">
        <v>94</v>
      </c>
      <c r="D25" s="148">
        <f t="shared" ref="D25:O25" si="5">SUM(D19:D24)</f>
        <v>469000</v>
      </c>
      <c r="E25" s="86">
        <f t="shared" si="5"/>
        <v>289192.40000000002</v>
      </c>
      <c r="F25" s="149">
        <f t="shared" si="5"/>
        <v>140481</v>
      </c>
      <c r="G25" s="133">
        <f t="shared" si="5"/>
        <v>350000</v>
      </c>
      <c r="H25" s="86">
        <f t="shared" si="5"/>
        <v>80000</v>
      </c>
      <c r="I25" s="39">
        <f t="shared" si="5"/>
        <v>0</v>
      </c>
      <c r="J25" s="148">
        <f t="shared" si="5"/>
        <v>121000</v>
      </c>
      <c r="K25" s="86">
        <f t="shared" si="5"/>
        <v>104000</v>
      </c>
      <c r="L25" s="149">
        <f t="shared" si="5"/>
        <v>97724.94</v>
      </c>
      <c r="M25" s="149">
        <f t="shared" si="5"/>
        <v>121000</v>
      </c>
      <c r="N25" s="149">
        <f t="shared" si="5"/>
        <v>131000</v>
      </c>
      <c r="O25" s="149">
        <f t="shared" si="5"/>
        <v>80200.649999999994</v>
      </c>
    </row>
    <row r="26" spans="1:15" ht="15" x14ac:dyDescent="0.25">
      <c r="A26" s="14">
        <v>2219</v>
      </c>
      <c r="B26" s="15">
        <v>6121</v>
      </c>
      <c r="C26" s="120" t="s">
        <v>95</v>
      </c>
      <c r="D26" s="142">
        <v>0</v>
      </c>
      <c r="E26" s="115">
        <v>38500</v>
      </c>
      <c r="F26" s="143">
        <v>0</v>
      </c>
      <c r="G26" s="130"/>
      <c r="H26" s="115"/>
      <c r="I26" s="37"/>
      <c r="J26" s="152"/>
      <c r="K26" s="84"/>
      <c r="L26" s="103"/>
      <c r="M26" s="103"/>
      <c r="N26" s="103"/>
      <c r="O26" s="103"/>
    </row>
    <row r="27" spans="1:15" ht="15.75" thickBot="1" x14ac:dyDescent="0.3">
      <c r="A27" s="22"/>
      <c r="B27" s="23"/>
      <c r="C27" s="122" t="s">
        <v>96</v>
      </c>
      <c r="D27" s="148">
        <f>SUM(D26:D26)</f>
        <v>0</v>
      </c>
      <c r="E27" s="86">
        <f>SUM(E26:E26)</f>
        <v>38500</v>
      </c>
      <c r="F27" s="149">
        <f>SUM(F26:F26)</f>
        <v>0</v>
      </c>
      <c r="G27" s="133">
        <f>SUM(G26:G26)</f>
        <v>0</v>
      </c>
      <c r="H27" s="117"/>
      <c r="I27" s="39"/>
      <c r="J27" s="148"/>
      <c r="K27" s="86"/>
      <c r="L27" s="164"/>
      <c r="M27" s="164"/>
      <c r="N27" s="164"/>
      <c r="O27" s="164"/>
    </row>
    <row r="28" spans="1:15" ht="15" x14ac:dyDescent="0.25">
      <c r="A28" s="14">
        <v>2221</v>
      </c>
      <c r="B28" s="15">
        <v>5193</v>
      </c>
      <c r="C28" s="120" t="s">
        <v>97</v>
      </c>
      <c r="D28" s="142">
        <v>0</v>
      </c>
      <c r="E28" s="115">
        <v>0</v>
      </c>
      <c r="F28" s="143">
        <v>0</v>
      </c>
      <c r="G28" s="130"/>
      <c r="H28" s="115"/>
      <c r="I28" s="37"/>
      <c r="J28" s="152"/>
      <c r="K28" s="84"/>
      <c r="L28" s="103"/>
      <c r="M28" s="103"/>
      <c r="N28" s="103"/>
      <c r="O28" s="103"/>
    </row>
    <row r="29" spans="1:15" ht="15" x14ac:dyDescent="0.25">
      <c r="A29" s="20">
        <v>2221</v>
      </c>
      <c r="B29" s="10">
        <v>5323</v>
      </c>
      <c r="C29" s="121" t="s">
        <v>98</v>
      </c>
      <c r="D29" s="146">
        <v>0</v>
      </c>
      <c r="E29" s="114">
        <v>0</v>
      </c>
      <c r="F29" s="147">
        <v>0</v>
      </c>
      <c r="G29" s="132"/>
      <c r="H29" s="114"/>
      <c r="I29" s="38"/>
      <c r="J29" s="158"/>
      <c r="K29" s="85"/>
      <c r="L29" s="163"/>
      <c r="M29" s="163"/>
      <c r="N29" s="163"/>
      <c r="O29" s="163"/>
    </row>
    <row r="30" spans="1:15" ht="15" x14ac:dyDescent="0.25">
      <c r="A30" s="20">
        <v>2221</v>
      </c>
      <c r="B30" s="10">
        <v>5171</v>
      </c>
      <c r="C30" s="121" t="s">
        <v>350</v>
      </c>
      <c r="D30" s="146">
        <v>0</v>
      </c>
      <c r="E30" s="114">
        <v>0</v>
      </c>
      <c r="F30" s="147">
        <v>0</v>
      </c>
      <c r="G30" s="132"/>
      <c r="H30" s="114">
        <v>70000</v>
      </c>
      <c r="I30" s="38">
        <v>67245.600000000006</v>
      </c>
      <c r="J30" s="158"/>
      <c r="K30" s="85"/>
      <c r="L30" s="163"/>
      <c r="M30" s="163"/>
      <c r="N30" s="163"/>
      <c r="O30" s="163"/>
    </row>
    <row r="31" spans="1:15" ht="15" x14ac:dyDescent="0.25">
      <c r="A31" s="20">
        <v>2221</v>
      </c>
      <c r="B31" s="10">
        <v>6121</v>
      </c>
      <c r="C31" s="121" t="s">
        <v>99</v>
      </c>
      <c r="D31" s="146">
        <v>0</v>
      </c>
      <c r="E31" s="114">
        <v>50000</v>
      </c>
      <c r="F31" s="147">
        <v>18000</v>
      </c>
      <c r="G31" s="132"/>
      <c r="H31" s="114"/>
      <c r="I31" s="38"/>
      <c r="J31" s="158"/>
      <c r="K31" s="85"/>
      <c r="L31" s="163"/>
      <c r="M31" s="163"/>
      <c r="N31" s="163"/>
      <c r="O31" s="163"/>
    </row>
    <row r="32" spans="1:15" ht="15.75" thickBot="1" x14ac:dyDescent="0.3">
      <c r="A32" s="22"/>
      <c r="B32" s="23"/>
      <c r="C32" s="122" t="s">
        <v>100</v>
      </c>
      <c r="D32" s="148">
        <f t="shared" ref="D32:O32" si="6">SUM(D28:D31)</f>
        <v>0</v>
      </c>
      <c r="E32" s="86">
        <f t="shared" si="6"/>
        <v>50000</v>
      </c>
      <c r="F32" s="149">
        <f t="shared" si="6"/>
        <v>18000</v>
      </c>
      <c r="G32" s="133">
        <f t="shared" si="6"/>
        <v>0</v>
      </c>
      <c r="H32" s="86">
        <f>SUM(H28:H31)</f>
        <v>70000</v>
      </c>
      <c r="I32" s="39">
        <f t="shared" si="6"/>
        <v>67245.600000000006</v>
      </c>
      <c r="J32" s="148">
        <f t="shared" si="6"/>
        <v>0</v>
      </c>
      <c r="K32" s="86">
        <f t="shared" si="6"/>
        <v>0</v>
      </c>
      <c r="L32" s="149">
        <f t="shared" si="6"/>
        <v>0</v>
      </c>
      <c r="M32" s="149">
        <f t="shared" si="6"/>
        <v>0</v>
      </c>
      <c r="N32" s="149">
        <f t="shared" si="6"/>
        <v>0</v>
      </c>
      <c r="O32" s="149">
        <f t="shared" si="6"/>
        <v>0</v>
      </c>
    </row>
    <row r="33" spans="1:15" ht="15" x14ac:dyDescent="0.25">
      <c r="A33" s="14">
        <v>2310</v>
      </c>
      <c r="B33" s="15">
        <v>5139</v>
      </c>
      <c r="C33" s="120" t="s">
        <v>101</v>
      </c>
      <c r="D33" s="142">
        <v>5000</v>
      </c>
      <c r="E33" s="115">
        <v>10000</v>
      </c>
      <c r="F33" s="143">
        <v>5200</v>
      </c>
      <c r="G33" s="130">
        <v>50000</v>
      </c>
      <c r="H33" s="115">
        <v>7000</v>
      </c>
      <c r="I33" s="37">
        <v>6079.83</v>
      </c>
      <c r="J33" s="152">
        <v>10000</v>
      </c>
      <c r="K33" s="84">
        <v>15000</v>
      </c>
      <c r="L33" s="103">
        <v>12775.01</v>
      </c>
      <c r="M33" s="103">
        <v>15000</v>
      </c>
      <c r="N33" s="103">
        <v>15000</v>
      </c>
      <c r="O33" s="103">
        <v>10692.81</v>
      </c>
    </row>
    <row r="34" spans="1:15" ht="15" x14ac:dyDescent="0.25">
      <c r="A34" s="20">
        <v>2310</v>
      </c>
      <c r="B34" s="10">
        <v>5169</v>
      </c>
      <c r="C34" s="121" t="s">
        <v>102</v>
      </c>
      <c r="D34" s="146">
        <v>0</v>
      </c>
      <c r="E34" s="114">
        <v>0</v>
      </c>
      <c r="F34" s="147">
        <v>0</v>
      </c>
      <c r="G34" s="132"/>
      <c r="H34" s="114">
        <v>23000</v>
      </c>
      <c r="I34" s="38">
        <v>22385</v>
      </c>
      <c r="J34" s="158">
        <v>25000</v>
      </c>
      <c r="K34" s="85">
        <v>20000</v>
      </c>
      <c r="L34" s="163"/>
      <c r="M34" s="163">
        <v>20000</v>
      </c>
      <c r="N34" s="163">
        <v>20000</v>
      </c>
      <c r="O34" s="163"/>
    </row>
    <row r="35" spans="1:15" ht="15" x14ac:dyDescent="0.25">
      <c r="A35" s="20">
        <v>2310</v>
      </c>
      <c r="B35" s="10">
        <v>5171</v>
      </c>
      <c r="C35" s="121" t="s">
        <v>103</v>
      </c>
      <c r="D35" s="146">
        <v>350000</v>
      </c>
      <c r="E35" s="114">
        <v>50800</v>
      </c>
      <c r="F35" s="147">
        <v>0</v>
      </c>
      <c r="G35" s="132">
        <v>150000</v>
      </c>
      <c r="H35" s="114">
        <v>137000</v>
      </c>
      <c r="I35" s="38">
        <v>135270.25</v>
      </c>
      <c r="J35" s="158">
        <v>40000</v>
      </c>
      <c r="K35" s="85">
        <v>40000</v>
      </c>
      <c r="L35" s="163"/>
      <c r="M35" s="163">
        <v>60000</v>
      </c>
      <c r="N35" s="163">
        <v>60000</v>
      </c>
      <c r="O35" s="163"/>
    </row>
    <row r="36" spans="1:15" ht="15" x14ac:dyDescent="0.25">
      <c r="A36" s="20">
        <v>2310</v>
      </c>
      <c r="B36" s="10">
        <v>6121</v>
      </c>
      <c r="C36" s="121" t="s">
        <v>104</v>
      </c>
      <c r="D36" s="146">
        <v>0</v>
      </c>
      <c r="E36" s="114">
        <v>34000</v>
      </c>
      <c r="F36" s="147">
        <v>33880</v>
      </c>
      <c r="G36" s="132">
        <v>1300000</v>
      </c>
      <c r="H36" s="114">
        <v>1300000</v>
      </c>
      <c r="I36" s="38">
        <v>24190.32</v>
      </c>
      <c r="J36" s="158">
        <v>80000</v>
      </c>
      <c r="K36" s="85">
        <v>1730000</v>
      </c>
      <c r="L36" s="163">
        <v>1729549.81</v>
      </c>
      <c r="M36" s="163">
        <v>60000</v>
      </c>
      <c r="N36" s="163">
        <v>60000</v>
      </c>
      <c r="O36" s="163"/>
    </row>
    <row r="37" spans="1:15" ht="15.75" thickBot="1" x14ac:dyDescent="0.3">
      <c r="A37" s="22"/>
      <c r="B37" s="23"/>
      <c r="C37" s="122" t="s">
        <v>38</v>
      </c>
      <c r="D37" s="148">
        <f t="shared" ref="D37:O37" si="7">SUM(D33:D36)</f>
        <v>355000</v>
      </c>
      <c r="E37" s="86">
        <f t="shared" si="7"/>
        <v>94800</v>
      </c>
      <c r="F37" s="149">
        <f t="shared" si="7"/>
        <v>39080</v>
      </c>
      <c r="G37" s="133">
        <f t="shared" si="7"/>
        <v>1500000</v>
      </c>
      <c r="H37" s="86">
        <f t="shared" si="7"/>
        <v>1467000</v>
      </c>
      <c r="I37" s="39">
        <f t="shared" si="7"/>
        <v>187925.40000000002</v>
      </c>
      <c r="J37" s="148">
        <f>SUM(J33:J36)</f>
        <v>155000</v>
      </c>
      <c r="K37" s="86">
        <f>SUM(K33:K36)</f>
        <v>1805000</v>
      </c>
      <c r="L37" s="149">
        <f t="shared" si="7"/>
        <v>1742324.82</v>
      </c>
      <c r="M37" s="149">
        <f t="shared" si="7"/>
        <v>155000</v>
      </c>
      <c r="N37" s="149">
        <f t="shared" si="7"/>
        <v>155000</v>
      </c>
      <c r="O37" s="149">
        <f t="shared" si="7"/>
        <v>10692.81</v>
      </c>
    </row>
    <row r="38" spans="1:15" ht="15" x14ac:dyDescent="0.25">
      <c r="A38" s="14">
        <v>2321</v>
      </c>
      <c r="B38" s="15">
        <v>5021</v>
      </c>
      <c r="C38" s="120" t="s">
        <v>105</v>
      </c>
      <c r="D38" s="142">
        <v>0</v>
      </c>
      <c r="E38" s="115">
        <v>0</v>
      </c>
      <c r="F38" s="143">
        <v>0</v>
      </c>
      <c r="G38" s="130"/>
      <c r="H38" s="115"/>
      <c r="I38" s="37"/>
      <c r="J38" s="152"/>
      <c r="K38" s="84"/>
      <c r="L38" s="103"/>
      <c r="M38" s="103"/>
      <c r="N38" s="103"/>
      <c r="O38" s="103"/>
    </row>
    <row r="39" spans="1:15" ht="15" x14ac:dyDescent="0.25">
      <c r="A39" s="20">
        <v>2321</v>
      </c>
      <c r="B39" s="10">
        <v>5139</v>
      </c>
      <c r="C39" s="121" t="s">
        <v>106</v>
      </c>
      <c r="D39" s="146">
        <v>10000</v>
      </c>
      <c r="E39" s="114">
        <v>10000</v>
      </c>
      <c r="F39" s="147">
        <v>0</v>
      </c>
      <c r="G39" s="132"/>
      <c r="H39" s="114"/>
      <c r="I39" s="38"/>
      <c r="J39" s="158"/>
      <c r="K39" s="85"/>
      <c r="L39" s="163"/>
      <c r="M39" s="163"/>
      <c r="N39" s="163"/>
      <c r="O39" s="163"/>
    </row>
    <row r="40" spans="1:15" ht="15" x14ac:dyDescent="0.25">
      <c r="A40" s="20">
        <v>2321</v>
      </c>
      <c r="B40" s="10">
        <v>5169</v>
      </c>
      <c r="C40" s="121" t="s">
        <v>107</v>
      </c>
      <c r="D40" s="146">
        <v>2000</v>
      </c>
      <c r="E40" s="114">
        <v>150000</v>
      </c>
      <c r="F40" s="147">
        <v>73285</v>
      </c>
      <c r="G40" s="132">
        <v>50000</v>
      </c>
      <c r="H40" s="114">
        <v>65000</v>
      </c>
      <c r="I40" s="38">
        <v>61088.06</v>
      </c>
      <c r="J40" s="158">
        <v>12000</v>
      </c>
      <c r="K40" s="85">
        <v>12000</v>
      </c>
      <c r="L40" s="163"/>
      <c r="M40" s="163">
        <v>12000</v>
      </c>
      <c r="N40" s="163">
        <v>12000</v>
      </c>
      <c r="O40" s="163"/>
    </row>
    <row r="41" spans="1:15" ht="15" x14ac:dyDescent="0.25">
      <c r="A41" s="20">
        <v>2321</v>
      </c>
      <c r="B41" s="10">
        <v>5171</v>
      </c>
      <c r="C41" s="121" t="s">
        <v>108</v>
      </c>
      <c r="D41" s="146">
        <v>0</v>
      </c>
      <c r="E41" s="114">
        <v>0</v>
      </c>
      <c r="F41" s="147">
        <v>0</v>
      </c>
      <c r="G41" s="132"/>
      <c r="H41" s="114"/>
      <c r="I41" s="38"/>
      <c r="J41" s="158"/>
      <c r="K41" s="85"/>
      <c r="L41" s="163"/>
      <c r="M41" s="163"/>
      <c r="N41" s="163"/>
      <c r="O41" s="163"/>
    </row>
    <row r="42" spans="1:15" ht="15" x14ac:dyDescent="0.25">
      <c r="A42" s="20">
        <v>2321</v>
      </c>
      <c r="B42" s="10">
        <v>5175</v>
      </c>
      <c r="C42" s="121" t="s">
        <v>109</v>
      </c>
      <c r="D42" s="146">
        <v>0</v>
      </c>
      <c r="E42" s="114">
        <v>0</v>
      </c>
      <c r="F42" s="147">
        <v>0</v>
      </c>
      <c r="G42" s="132"/>
      <c r="H42" s="114"/>
      <c r="I42" s="38"/>
      <c r="J42" s="158"/>
      <c r="K42" s="85"/>
      <c r="L42" s="163"/>
      <c r="M42" s="163"/>
      <c r="N42" s="163"/>
      <c r="O42" s="163"/>
    </row>
    <row r="43" spans="1:15" ht="15" x14ac:dyDescent="0.25">
      <c r="A43" s="20">
        <v>2321</v>
      </c>
      <c r="B43" s="10">
        <v>6119</v>
      </c>
      <c r="C43" s="121" t="s">
        <v>110</v>
      </c>
      <c r="D43" s="146">
        <v>0</v>
      </c>
      <c r="E43" s="114">
        <v>0</v>
      </c>
      <c r="F43" s="147">
        <v>0</v>
      </c>
      <c r="G43" s="132"/>
      <c r="H43" s="114"/>
      <c r="I43" s="38"/>
      <c r="J43" s="158"/>
      <c r="K43" s="85"/>
      <c r="L43" s="163"/>
      <c r="M43" s="163"/>
      <c r="N43" s="163"/>
      <c r="O43" s="163"/>
    </row>
    <row r="44" spans="1:15" ht="15" x14ac:dyDescent="0.25">
      <c r="A44" s="73">
        <v>2321</v>
      </c>
      <c r="B44" s="74">
        <v>6121</v>
      </c>
      <c r="C44" s="127" t="s">
        <v>369</v>
      </c>
      <c r="D44" s="157"/>
      <c r="E44" s="118"/>
      <c r="F44" s="156"/>
      <c r="G44" s="138"/>
      <c r="H44" s="118"/>
      <c r="I44" s="72"/>
      <c r="J44" s="155"/>
      <c r="K44" s="90"/>
      <c r="L44" s="167"/>
      <c r="M44" s="167">
        <v>0</v>
      </c>
      <c r="N44" s="167">
        <v>520000</v>
      </c>
      <c r="O44" s="167">
        <v>518485</v>
      </c>
    </row>
    <row r="45" spans="1:15" ht="15.75" thickBot="1" x14ac:dyDescent="0.3">
      <c r="A45" s="22"/>
      <c r="B45" s="23"/>
      <c r="C45" s="122" t="s">
        <v>40</v>
      </c>
      <c r="D45" s="148">
        <f t="shared" ref="D45:L45" si="8">SUM(D38:D43)</f>
        <v>12000</v>
      </c>
      <c r="E45" s="86">
        <f t="shared" si="8"/>
        <v>160000</v>
      </c>
      <c r="F45" s="149">
        <f t="shared" si="8"/>
        <v>73285</v>
      </c>
      <c r="G45" s="133">
        <f t="shared" si="8"/>
        <v>50000</v>
      </c>
      <c r="H45" s="86">
        <f t="shared" si="8"/>
        <v>65000</v>
      </c>
      <c r="I45" s="39">
        <f t="shared" si="8"/>
        <v>61088.06</v>
      </c>
      <c r="J45" s="148">
        <f t="shared" si="8"/>
        <v>12000</v>
      </c>
      <c r="K45" s="86">
        <f t="shared" si="8"/>
        <v>12000</v>
      </c>
      <c r="L45" s="149">
        <f t="shared" si="8"/>
        <v>0</v>
      </c>
      <c r="M45" s="149">
        <f>SUM(M38:M44)</f>
        <v>12000</v>
      </c>
      <c r="N45" s="149">
        <f>SUM(N38:N44)</f>
        <v>532000</v>
      </c>
      <c r="O45" s="149">
        <f>SUM(O38:O44)</f>
        <v>518485</v>
      </c>
    </row>
    <row r="46" spans="1:15" ht="15" x14ac:dyDescent="0.25">
      <c r="A46" s="75">
        <v>2341</v>
      </c>
      <c r="B46" s="76">
        <v>5139</v>
      </c>
      <c r="C46" s="123" t="s">
        <v>328</v>
      </c>
      <c r="D46" s="150"/>
      <c r="E46" s="87"/>
      <c r="F46" s="151"/>
      <c r="G46" s="134"/>
      <c r="H46" s="87">
        <v>15000</v>
      </c>
      <c r="I46" s="77">
        <v>14599</v>
      </c>
      <c r="J46" s="150"/>
      <c r="K46" s="87">
        <v>500</v>
      </c>
      <c r="L46" s="165">
        <v>360</v>
      </c>
      <c r="M46" s="165"/>
      <c r="N46" s="165"/>
      <c r="O46" s="165"/>
    </row>
    <row r="47" spans="1:15" ht="15" x14ac:dyDescent="0.25">
      <c r="A47" s="20">
        <v>2341</v>
      </c>
      <c r="B47" s="10">
        <v>5169</v>
      </c>
      <c r="C47" s="121" t="s">
        <v>111</v>
      </c>
      <c r="D47" s="146">
        <v>0</v>
      </c>
      <c r="E47" s="114">
        <v>125000</v>
      </c>
      <c r="F47" s="147">
        <v>33734.800000000003</v>
      </c>
      <c r="G47" s="132"/>
      <c r="H47" s="114"/>
      <c r="I47" s="38"/>
      <c r="J47" s="158"/>
      <c r="K47" s="85"/>
      <c r="L47" s="163"/>
      <c r="M47" s="163"/>
      <c r="N47" s="163"/>
      <c r="O47" s="163"/>
    </row>
    <row r="48" spans="1:15" ht="15" x14ac:dyDescent="0.25">
      <c r="A48" s="20">
        <v>2341</v>
      </c>
      <c r="B48" s="10">
        <v>5171</v>
      </c>
      <c r="C48" s="121" t="s">
        <v>112</v>
      </c>
      <c r="D48" s="146">
        <v>0</v>
      </c>
      <c r="E48" s="114">
        <v>175000</v>
      </c>
      <c r="F48" s="147">
        <v>143990</v>
      </c>
      <c r="G48" s="132"/>
      <c r="H48" s="114"/>
      <c r="I48" s="38"/>
      <c r="J48" s="158"/>
      <c r="K48" s="85"/>
      <c r="L48" s="163"/>
      <c r="M48" s="163"/>
      <c r="N48" s="163"/>
      <c r="O48" s="163"/>
    </row>
    <row r="49" spans="1:15" ht="15.75" thickBot="1" x14ac:dyDescent="0.3">
      <c r="A49" s="22"/>
      <c r="B49" s="23"/>
      <c r="C49" s="122" t="s">
        <v>42</v>
      </c>
      <c r="D49" s="148">
        <f t="shared" ref="D49:F49" si="9">SUM(D47:D48)</f>
        <v>0</v>
      </c>
      <c r="E49" s="86">
        <f>SUM(E47:E48)</f>
        <v>300000</v>
      </c>
      <c r="F49" s="149">
        <f t="shared" si="9"/>
        <v>177724.79999999999</v>
      </c>
      <c r="G49" s="133">
        <f t="shared" ref="G49:L49" si="10">SUM(G46:G48)</f>
        <v>0</v>
      </c>
      <c r="H49" s="86">
        <f t="shared" si="10"/>
        <v>15000</v>
      </c>
      <c r="I49" s="39">
        <f t="shared" si="10"/>
        <v>14599</v>
      </c>
      <c r="J49" s="148">
        <f t="shared" si="10"/>
        <v>0</v>
      </c>
      <c r="K49" s="86">
        <f t="shared" si="10"/>
        <v>500</v>
      </c>
      <c r="L49" s="149">
        <f t="shared" si="10"/>
        <v>360</v>
      </c>
      <c r="M49" s="149">
        <f t="shared" ref="M49" si="11">SUM(M46:M48)</f>
        <v>0</v>
      </c>
      <c r="N49" s="149">
        <f t="shared" ref="N49" si="12">SUM(N46:N48)</f>
        <v>0</v>
      </c>
      <c r="O49" s="149">
        <f t="shared" ref="O49" si="13">SUM(O46:O48)</f>
        <v>0</v>
      </c>
    </row>
    <row r="50" spans="1:15" ht="15" x14ac:dyDescent="0.25">
      <c r="A50" s="113">
        <v>3111</v>
      </c>
      <c r="B50" s="16">
        <v>5137</v>
      </c>
      <c r="C50" s="120" t="s">
        <v>354</v>
      </c>
      <c r="D50" s="152"/>
      <c r="E50" s="84"/>
      <c r="F50" s="143"/>
      <c r="G50" s="135"/>
      <c r="H50" s="84"/>
      <c r="I50" s="37"/>
      <c r="J50" s="152"/>
      <c r="K50" s="84">
        <v>48000</v>
      </c>
      <c r="L50" s="103">
        <v>47856.75</v>
      </c>
      <c r="M50" s="103"/>
      <c r="N50" s="103"/>
      <c r="O50" s="103"/>
    </row>
    <row r="51" spans="1:15" ht="15" x14ac:dyDescent="0.25">
      <c r="A51" s="69">
        <v>3111</v>
      </c>
      <c r="B51" s="70">
        <v>5139</v>
      </c>
      <c r="C51" s="124" t="s">
        <v>331</v>
      </c>
      <c r="D51" s="153"/>
      <c r="E51" s="88"/>
      <c r="F51" s="154"/>
      <c r="G51" s="136">
        <v>0</v>
      </c>
      <c r="H51" s="88">
        <v>100</v>
      </c>
      <c r="I51" s="71">
        <v>90</v>
      </c>
      <c r="J51" s="153">
        <v>10000</v>
      </c>
      <c r="K51" s="88">
        <v>4000</v>
      </c>
      <c r="L51" s="166">
        <v>3621.2</v>
      </c>
      <c r="M51" s="166">
        <v>5000</v>
      </c>
      <c r="N51" s="166">
        <v>5000</v>
      </c>
      <c r="O51" s="166"/>
    </row>
    <row r="52" spans="1:15" ht="15" x14ac:dyDescent="0.25">
      <c r="A52" s="20">
        <v>3111</v>
      </c>
      <c r="B52" s="10">
        <v>5151</v>
      </c>
      <c r="C52" s="121" t="s">
        <v>113</v>
      </c>
      <c r="D52" s="146">
        <v>16000</v>
      </c>
      <c r="E52" s="114">
        <v>16000</v>
      </c>
      <c r="F52" s="147">
        <v>7488</v>
      </c>
      <c r="G52" s="132">
        <v>5000</v>
      </c>
      <c r="H52" s="114">
        <v>7800</v>
      </c>
      <c r="I52" s="38">
        <v>7760</v>
      </c>
      <c r="J52" s="158">
        <v>10000</v>
      </c>
      <c r="K52" s="85">
        <v>5500</v>
      </c>
      <c r="L52" s="163">
        <v>5500</v>
      </c>
      <c r="M52" s="163">
        <v>6000</v>
      </c>
      <c r="N52" s="163">
        <v>6000</v>
      </c>
      <c r="O52" s="163">
        <v>4840</v>
      </c>
    </row>
    <row r="53" spans="1:15" ht="15" x14ac:dyDescent="0.25">
      <c r="A53" s="20">
        <v>3111</v>
      </c>
      <c r="B53" s="10">
        <v>5153</v>
      </c>
      <c r="C53" s="121" t="s">
        <v>114</v>
      </c>
      <c r="D53" s="146">
        <v>120000</v>
      </c>
      <c r="E53" s="114">
        <v>120000</v>
      </c>
      <c r="F53" s="147">
        <v>67838</v>
      </c>
      <c r="G53" s="132">
        <v>60000</v>
      </c>
      <c r="H53" s="114">
        <v>80000</v>
      </c>
      <c r="I53" s="38">
        <v>79240.41</v>
      </c>
      <c r="J53" s="158">
        <v>80000</v>
      </c>
      <c r="K53" s="85">
        <v>93000</v>
      </c>
      <c r="L53" s="163">
        <v>86289.38</v>
      </c>
      <c r="M53" s="163">
        <v>88000</v>
      </c>
      <c r="N53" s="163">
        <v>88000</v>
      </c>
      <c r="O53" s="163">
        <v>78881.55</v>
      </c>
    </row>
    <row r="54" spans="1:15" ht="15" x14ac:dyDescent="0.25">
      <c r="A54" s="20">
        <v>3111</v>
      </c>
      <c r="B54" s="10">
        <v>5154</v>
      </c>
      <c r="C54" s="121" t="s">
        <v>115</v>
      </c>
      <c r="D54" s="146">
        <v>40000</v>
      </c>
      <c r="E54" s="114">
        <v>40000</v>
      </c>
      <c r="F54" s="147">
        <v>36589</v>
      </c>
      <c r="G54" s="132">
        <v>35000</v>
      </c>
      <c r="H54" s="114">
        <v>39000</v>
      </c>
      <c r="I54" s="38">
        <v>38136</v>
      </c>
      <c r="J54" s="158">
        <v>40000</v>
      </c>
      <c r="K54" s="85">
        <v>40000</v>
      </c>
      <c r="L54" s="163">
        <v>34981.61</v>
      </c>
      <c r="M54" s="163">
        <v>45000</v>
      </c>
      <c r="N54" s="163">
        <v>45000</v>
      </c>
      <c r="O54" s="163">
        <v>29403</v>
      </c>
    </row>
    <row r="55" spans="1:15" ht="15" x14ac:dyDescent="0.25">
      <c r="A55" s="20">
        <v>3111</v>
      </c>
      <c r="B55" s="10">
        <v>5162</v>
      </c>
      <c r="C55" s="121" t="s">
        <v>116</v>
      </c>
      <c r="D55" s="146">
        <v>10000</v>
      </c>
      <c r="E55" s="114">
        <v>10000</v>
      </c>
      <c r="F55" s="147">
        <v>0</v>
      </c>
      <c r="G55" s="132">
        <v>2000</v>
      </c>
      <c r="H55" s="114">
        <v>10000</v>
      </c>
      <c r="I55" s="38">
        <v>9523.1</v>
      </c>
      <c r="J55" s="158">
        <v>10000</v>
      </c>
      <c r="K55" s="85">
        <v>12000</v>
      </c>
      <c r="L55" s="163">
        <v>11077.48</v>
      </c>
      <c r="M55" s="163">
        <v>12000</v>
      </c>
      <c r="N55" s="163">
        <v>12000</v>
      </c>
      <c r="O55" s="163">
        <v>9030.39</v>
      </c>
    </row>
    <row r="56" spans="1:15" ht="15" x14ac:dyDescent="0.25">
      <c r="A56" s="20">
        <v>3111</v>
      </c>
      <c r="B56" s="10">
        <v>5169</v>
      </c>
      <c r="C56" s="121" t="s">
        <v>117</v>
      </c>
      <c r="D56" s="146">
        <v>5000</v>
      </c>
      <c r="E56" s="114">
        <v>5000</v>
      </c>
      <c r="F56" s="147">
        <v>3403.13</v>
      </c>
      <c r="G56" s="132">
        <v>3000</v>
      </c>
      <c r="H56" s="114">
        <v>3000</v>
      </c>
      <c r="I56" s="38">
        <v>2372</v>
      </c>
      <c r="J56" s="158">
        <v>31000</v>
      </c>
      <c r="K56" s="85">
        <v>9500</v>
      </c>
      <c r="L56" s="163">
        <v>9462</v>
      </c>
      <c r="M56" s="163">
        <v>10000</v>
      </c>
      <c r="N56" s="163">
        <v>10000</v>
      </c>
      <c r="O56" s="163">
        <v>5748</v>
      </c>
    </row>
    <row r="57" spans="1:15" ht="15" x14ac:dyDescent="0.25">
      <c r="A57" s="20">
        <v>3111</v>
      </c>
      <c r="B57" s="10">
        <v>5171</v>
      </c>
      <c r="C57" s="121" t="s">
        <v>118</v>
      </c>
      <c r="D57" s="146">
        <v>0</v>
      </c>
      <c r="E57" s="114">
        <v>20000</v>
      </c>
      <c r="F57" s="147">
        <v>4888</v>
      </c>
      <c r="G57" s="132"/>
      <c r="H57" s="114"/>
      <c r="I57" s="38"/>
      <c r="J57" s="158"/>
      <c r="K57" s="85">
        <v>18000</v>
      </c>
      <c r="L57" s="163">
        <v>17828.14</v>
      </c>
      <c r="M57" s="163">
        <v>15000</v>
      </c>
      <c r="N57" s="163">
        <v>15000</v>
      </c>
      <c r="O57" s="163">
        <v>580.79999999999995</v>
      </c>
    </row>
    <row r="58" spans="1:15" ht="15" x14ac:dyDescent="0.25">
      <c r="A58" s="20">
        <v>3111</v>
      </c>
      <c r="B58" s="10">
        <v>5321</v>
      </c>
      <c r="C58" s="121" t="s">
        <v>119</v>
      </c>
      <c r="D58" s="146">
        <v>0</v>
      </c>
      <c r="E58" s="114">
        <v>0</v>
      </c>
      <c r="F58" s="147">
        <v>0</v>
      </c>
      <c r="G58" s="132"/>
      <c r="H58" s="114"/>
      <c r="I58" s="38"/>
      <c r="J58" s="158"/>
      <c r="K58" s="85"/>
      <c r="L58" s="163"/>
      <c r="M58" s="163"/>
      <c r="N58" s="163"/>
      <c r="O58" s="163"/>
    </row>
    <row r="59" spans="1:15" ht="15" x14ac:dyDescent="0.25">
      <c r="A59" s="20">
        <v>3111</v>
      </c>
      <c r="B59" s="10">
        <v>5331</v>
      </c>
      <c r="C59" s="121" t="s">
        <v>120</v>
      </c>
      <c r="D59" s="146">
        <v>387300</v>
      </c>
      <c r="E59" s="114">
        <v>383700</v>
      </c>
      <c r="F59" s="147">
        <v>383700</v>
      </c>
      <c r="G59" s="132">
        <v>285000</v>
      </c>
      <c r="H59" s="114">
        <v>390000</v>
      </c>
      <c r="I59" s="38">
        <v>390000</v>
      </c>
      <c r="J59" s="158">
        <v>390000</v>
      </c>
      <c r="K59" s="85">
        <v>390000</v>
      </c>
      <c r="L59" s="163">
        <v>390000</v>
      </c>
      <c r="M59" s="163">
        <v>440000</v>
      </c>
      <c r="N59" s="163">
        <v>440000</v>
      </c>
      <c r="O59" s="163">
        <v>440000</v>
      </c>
    </row>
    <row r="60" spans="1:15" ht="15" x14ac:dyDescent="0.25">
      <c r="A60" s="20">
        <v>3111</v>
      </c>
      <c r="B60" s="10">
        <v>5336</v>
      </c>
      <c r="C60" s="121" t="s">
        <v>121</v>
      </c>
      <c r="D60" s="146">
        <v>0</v>
      </c>
      <c r="E60" s="114">
        <v>361700</v>
      </c>
      <c r="F60" s="147">
        <v>361700</v>
      </c>
      <c r="G60" s="132"/>
      <c r="H60" s="114"/>
      <c r="I60" s="38"/>
      <c r="J60" s="158"/>
      <c r="K60" s="85"/>
      <c r="L60" s="163"/>
      <c r="M60" s="163"/>
      <c r="N60" s="163"/>
      <c r="O60" s="163"/>
    </row>
    <row r="61" spans="1:15" ht="15.75" thickBot="1" x14ac:dyDescent="0.3">
      <c r="A61" s="22"/>
      <c r="B61" s="23"/>
      <c r="C61" s="122" t="s">
        <v>45</v>
      </c>
      <c r="D61" s="148">
        <f t="shared" ref="D61:I61" si="14">SUM(D51:D60)</f>
        <v>578300</v>
      </c>
      <c r="E61" s="86">
        <f t="shared" si="14"/>
        <v>956400</v>
      </c>
      <c r="F61" s="149">
        <f t="shared" si="14"/>
        <v>865606.13</v>
      </c>
      <c r="G61" s="133">
        <f t="shared" si="14"/>
        <v>390000</v>
      </c>
      <c r="H61" s="86">
        <f t="shared" si="14"/>
        <v>529900</v>
      </c>
      <c r="I61" s="39">
        <f t="shared" si="14"/>
        <v>527121.51</v>
      </c>
      <c r="J61" s="148">
        <f>SUM(J50:J60)</f>
        <v>571000</v>
      </c>
      <c r="K61" s="86">
        <f>SUM(K50:K60)</f>
        <v>620000</v>
      </c>
      <c r="L61" s="149">
        <f>SUM(L50:L60)</f>
        <v>606616.56000000006</v>
      </c>
      <c r="M61" s="149">
        <f t="shared" ref="M61:O61" si="15">SUM(M50:M60)</f>
        <v>621000</v>
      </c>
      <c r="N61" s="149">
        <f t="shared" si="15"/>
        <v>621000</v>
      </c>
      <c r="O61" s="149">
        <f t="shared" si="15"/>
        <v>568483.74</v>
      </c>
    </row>
    <row r="62" spans="1:15" ht="15" x14ac:dyDescent="0.25">
      <c r="A62" s="28">
        <v>3113</v>
      </c>
      <c r="B62" s="28">
        <v>5321</v>
      </c>
      <c r="C62" s="125" t="s">
        <v>122</v>
      </c>
      <c r="D62" s="144">
        <v>0</v>
      </c>
      <c r="E62" s="116">
        <v>0</v>
      </c>
      <c r="F62" s="145">
        <v>0</v>
      </c>
      <c r="G62" s="131"/>
      <c r="H62" s="116"/>
      <c r="I62" s="40"/>
      <c r="J62" s="161"/>
      <c r="K62" s="89"/>
      <c r="L62" s="162"/>
      <c r="M62" s="162"/>
      <c r="N62" s="162"/>
      <c r="O62" s="162"/>
    </row>
    <row r="63" spans="1:15" ht="15.75" thickBot="1" x14ac:dyDescent="0.3">
      <c r="A63" s="26"/>
      <c r="B63" s="26"/>
      <c r="C63" s="126" t="s">
        <v>123</v>
      </c>
      <c r="D63" s="155">
        <f t="shared" ref="D63:O63" si="16">SUM(D62:D62)</f>
        <v>0</v>
      </c>
      <c r="E63" s="90">
        <f t="shared" si="16"/>
        <v>0</v>
      </c>
      <c r="F63" s="156">
        <f t="shared" si="16"/>
        <v>0</v>
      </c>
      <c r="G63" s="137">
        <f t="shared" si="16"/>
        <v>0</v>
      </c>
      <c r="H63" s="90">
        <f t="shared" si="16"/>
        <v>0</v>
      </c>
      <c r="I63" s="72">
        <f t="shared" si="16"/>
        <v>0</v>
      </c>
      <c r="J63" s="155">
        <f t="shared" si="16"/>
        <v>0</v>
      </c>
      <c r="K63" s="90">
        <f t="shared" si="16"/>
        <v>0</v>
      </c>
      <c r="L63" s="156">
        <f t="shared" si="16"/>
        <v>0</v>
      </c>
      <c r="M63" s="156">
        <f t="shared" si="16"/>
        <v>0</v>
      </c>
      <c r="N63" s="156">
        <f t="shared" si="16"/>
        <v>0</v>
      </c>
      <c r="O63" s="156">
        <f t="shared" si="16"/>
        <v>0</v>
      </c>
    </row>
    <row r="64" spans="1:15" ht="15" x14ac:dyDescent="0.25">
      <c r="A64" s="14">
        <v>3122</v>
      </c>
      <c r="B64" s="15">
        <v>5339</v>
      </c>
      <c r="C64" s="120" t="s">
        <v>124</v>
      </c>
      <c r="D64" s="142">
        <v>0</v>
      </c>
      <c r="E64" s="115">
        <v>0</v>
      </c>
      <c r="F64" s="143">
        <v>0</v>
      </c>
      <c r="G64" s="130"/>
      <c r="H64" s="115"/>
      <c r="I64" s="37"/>
      <c r="J64" s="152"/>
      <c r="K64" s="84"/>
      <c r="L64" s="103"/>
      <c r="M64" s="103"/>
      <c r="N64" s="103"/>
      <c r="O64" s="103"/>
    </row>
    <row r="65" spans="1:15" ht="15.75" thickBot="1" x14ac:dyDescent="0.3">
      <c r="A65" s="22"/>
      <c r="B65" s="23"/>
      <c r="C65" s="122" t="s">
        <v>125</v>
      </c>
      <c r="D65" s="148">
        <f t="shared" ref="D65:O65" si="17">SUM(D64:D64)</f>
        <v>0</v>
      </c>
      <c r="E65" s="86">
        <f t="shared" si="17"/>
        <v>0</v>
      </c>
      <c r="F65" s="149">
        <f t="shared" si="17"/>
        <v>0</v>
      </c>
      <c r="G65" s="133">
        <f t="shared" si="17"/>
        <v>0</v>
      </c>
      <c r="H65" s="86">
        <f t="shared" si="17"/>
        <v>0</v>
      </c>
      <c r="I65" s="39">
        <f t="shared" si="17"/>
        <v>0</v>
      </c>
      <c r="J65" s="148">
        <f t="shared" si="17"/>
        <v>0</v>
      </c>
      <c r="K65" s="86">
        <f t="shared" si="17"/>
        <v>0</v>
      </c>
      <c r="L65" s="149">
        <f t="shared" si="17"/>
        <v>0</v>
      </c>
      <c r="M65" s="149">
        <f t="shared" si="17"/>
        <v>0</v>
      </c>
      <c r="N65" s="149">
        <f t="shared" si="17"/>
        <v>0</v>
      </c>
      <c r="O65" s="149">
        <f t="shared" si="17"/>
        <v>0</v>
      </c>
    </row>
    <row r="66" spans="1:15" ht="15" x14ac:dyDescent="0.25">
      <c r="A66" s="14">
        <v>3314</v>
      </c>
      <c r="B66" s="15">
        <v>5021</v>
      </c>
      <c r="C66" s="120" t="s">
        <v>126</v>
      </c>
      <c r="D66" s="142">
        <v>6000</v>
      </c>
      <c r="E66" s="115">
        <v>6000</v>
      </c>
      <c r="F66" s="143">
        <v>6000</v>
      </c>
      <c r="G66" s="130">
        <v>6000</v>
      </c>
      <c r="H66" s="115">
        <v>6000</v>
      </c>
      <c r="I66" s="37">
        <v>6000</v>
      </c>
      <c r="J66" s="152">
        <v>3000</v>
      </c>
      <c r="K66" s="84">
        <v>3000</v>
      </c>
      <c r="L66" s="103"/>
      <c r="M66" s="103">
        <v>3000</v>
      </c>
      <c r="N66" s="103">
        <v>6000</v>
      </c>
      <c r="O66" s="103">
        <v>6000</v>
      </c>
    </row>
    <row r="67" spans="1:15" ht="15" x14ac:dyDescent="0.25">
      <c r="A67" s="20">
        <v>3314</v>
      </c>
      <c r="B67" s="10">
        <v>5136</v>
      </c>
      <c r="C67" s="121" t="s">
        <v>127</v>
      </c>
      <c r="D67" s="146">
        <v>0</v>
      </c>
      <c r="E67" s="114">
        <v>0</v>
      </c>
      <c r="F67" s="147">
        <v>0</v>
      </c>
      <c r="G67" s="132"/>
      <c r="H67" s="114"/>
      <c r="I67" s="38"/>
      <c r="J67" s="158"/>
      <c r="K67" s="85"/>
      <c r="L67" s="163"/>
      <c r="M67" s="163"/>
      <c r="N67" s="163"/>
      <c r="O67" s="163"/>
    </row>
    <row r="68" spans="1:15" ht="15" x14ac:dyDescent="0.25">
      <c r="A68" s="20">
        <v>3314</v>
      </c>
      <c r="B68" s="10">
        <v>5137</v>
      </c>
      <c r="C68" s="121" t="s">
        <v>370</v>
      </c>
      <c r="D68" s="146"/>
      <c r="E68" s="114"/>
      <c r="F68" s="147"/>
      <c r="G68" s="132"/>
      <c r="H68" s="114"/>
      <c r="I68" s="38"/>
      <c r="J68" s="158"/>
      <c r="K68" s="85"/>
      <c r="L68" s="163"/>
      <c r="M68" s="163">
        <v>0</v>
      </c>
      <c r="N68" s="163">
        <v>23000</v>
      </c>
      <c r="O68" s="163"/>
    </row>
    <row r="69" spans="1:15" ht="15" x14ac:dyDescent="0.25">
      <c r="A69" s="20">
        <v>3314</v>
      </c>
      <c r="B69" s="10">
        <v>5139</v>
      </c>
      <c r="C69" s="121" t="s">
        <v>329</v>
      </c>
      <c r="D69" s="146"/>
      <c r="E69" s="114"/>
      <c r="F69" s="147"/>
      <c r="G69" s="132"/>
      <c r="H69" s="114">
        <v>7000</v>
      </c>
      <c r="I69" s="38">
        <v>6404</v>
      </c>
      <c r="J69" s="158"/>
      <c r="K69" s="85">
        <v>1500</v>
      </c>
      <c r="L69" s="163">
        <v>1273</v>
      </c>
      <c r="M69" s="163">
        <v>1000</v>
      </c>
      <c r="N69" s="163">
        <v>1000</v>
      </c>
      <c r="O69" s="163">
        <v>372</v>
      </c>
    </row>
    <row r="70" spans="1:15" ht="15" x14ac:dyDescent="0.25">
      <c r="A70" s="20">
        <v>3314</v>
      </c>
      <c r="B70" s="10">
        <v>5138</v>
      </c>
      <c r="C70" s="121" t="s">
        <v>128</v>
      </c>
      <c r="D70" s="146">
        <v>0</v>
      </c>
      <c r="E70" s="114">
        <v>0</v>
      </c>
      <c r="F70" s="147">
        <v>0</v>
      </c>
      <c r="G70" s="132"/>
      <c r="H70" s="114"/>
      <c r="I70" s="38"/>
      <c r="J70" s="158"/>
      <c r="K70" s="85"/>
      <c r="L70" s="163"/>
      <c r="M70" s="163"/>
      <c r="N70" s="163"/>
      <c r="O70" s="163"/>
    </row>
    <row r="71" spans="1:15" ht="15" x14ac:dyDescent="0.25">
      <c r="A71" s="20">
        <v>3314</v>
      </c>
      <c r="B71" s="10">
        <v>5154</v>
      </c>
      <c r="C71" s="121" t="s">
        <v>129</v>
      </c>
      <c r="D71" s="146">
        <v>0</v>
      </c>
      <c r="E71" s="114">
        <v>0</v>
      </c>
      <c r="F71" s="147">
        <v>0</v>
      </c>
      <c r="G71" s="132"/>
      <c r="H71" s="114"/>
      <c r="I71" s="38"/>
      <c r="J71" s="158"/>
      <c r="K71" s="85"/>
      <c r="L71" s="163"/>
      <c r="M71" s="163"/>
      <c r="N71" s="163"/>
      <c r="O71" s="163"/>
    </row>
    <row r="72" spans="1:15" ht="15" x14ac:dyDescent="0.25">
      <c r="A72" s="73">
        <v>3314</v>
      </c>
      <c r="B72" s="74">
        <v>5169</v>
      </c>
      <c r="C72" s="127" t="s">
        <v>355</v>
      </c>
      <c r="D72" s="157"/>
      <c r="E72" s="118"/>
      <c r="F72" s="156"/>
      <c r="G72" s="138"/>
      <c r="H72" s="118"/>
      <c r="I72" s="72"/>
      <c r="J72" s="155">
        <v>3000</v>
      </c>
      <c r="K72" s="90">
        <v>3000</v>
      </c>
      <c r="L72" s="167">
        <v>2238.5</v>
      </c>
      <c r="M72" s="167">
        <v>2000</v>
      </c>
      <c r="N72" s="167">
        <v>2000</v>
      </c>
      <c r="O72" s="167"/>
    </row>
    <row r="73" spans="1:15" ht="15" x14ac:dyDescent="0.25">
      <c r="A73" s="73">
        <v>3314</v>
      </c>
      <c r="B73" s="74">
        <v>5171</v>
      </c>
      <c r="C73" s="127" t="s">
        <v>330</v>
      </c>
      <c r="D73" s="157"/>
      <c r="E73" s="118"/>
      <c r="F73" s="156"/>
      <c r="G73" s="138"/>
      <c r="H73" s="118">
        <v>40000</v>
      </c>
      <c r="I73" s="72">
        <v>38495.5</v>
      </c>
      <c r="J73" s="155"/>
      <c r="K73" s="90"/>
      <c r="L73" s="167"/>
      <c r="M73" s="167"/>
      <c r="N73" s="167"/>
      <c r="O73" s="167"/>
    </row>
    <row r="74" spans="1:15" ht="15" x14ac:dyDescent="0.25">
      <c r="A74" s="73">
        <v>3314</v>
      </c>
      <c r="B74" s="74">
        <v>6121</v>
      </c>
      <c r="C74" s="127" t="s">
        <v>371</v>
      </c>
      <c r="D74" s="157"/>
      <c r="E74" s="118"/>
      <c r="F74" s="156"/>
      <c r="G74" s="138"/>
      <c r="H74" s="118"/>
      <c r="I74" s="72"/>
      <c r="J74" s="155"/>
      <c r="K74" s="90"/>
      <c r="L74" s="167"/>
      <c r="M74" s="167">
        <v>0</v>
      </c>
      <c r="N74" s="167">
        <v>32000</v>
      </c>
      <c r="O74" s="167">
        <v>31282.48</v>
      </c>
    </row>
    <row r="75" spans="1:15" ht="15.75" thickBot="1" x14ac:dyDescent="0.3">
      <c r="A75" s="22"/>
      <c r="B75" s="23"/>
      <c r="C75" s="122" t="s">
        <v>47</v>
      </c>
      <c r="D75" s="148">
        <f t="shared" ref="D75:L75" si="18">SUM(D66:D73)</f>
        <v>6000</v>
      </c>
      <c r="E75" s="86">
        <f t="shared" si="18"/>
        <v>6000</v>
      </c>
      <c r="F75" s="149">
        <f t="shared" si="18"/>
        <v>6000</v>
      </c>
      <c r="G75" s="133">
        <f t="shared" si="18"/>
        <v>6000</v>
      </c>
      <c r="H75" s="86">
        <f t="shared" si="18"/>
        <v>53000</v>
      </c>
      <c r="I75" s="39">
        <f t="shared" si="18"/>
        <v>50899.5</v>
      </c>
      <c r="J75" s="148">
        <f t="shared" si="18"/>
        <v>6000</v>
      </c>
      <c r="K75" s="86">
        <f t="shared" si="18"/>
        <v>7500</v>
      </c>
      <c r="L75" s="149">
        <f t="shared" si="18"/>
        <v>3511.5</v>
      </c>
      <c r="M75" s="149">
        <f>SUM(M66:M74)</f>
        <v>6000</v>
      </c>
      <c r="N75" s="149">
        <f>SUM(N66:N74)</f>
        <v>64000</v>
      </c>
      <c r="O75" s="149">
        <f>SUM(O66:O74)</f>
        <v>37654.479999999996</v>
      </c>
    </row>
    <row r="76" spans="1:15" ht="15" x14ac:dyDescent="0.25">
      <c r="A76" s="14">
        <v>3319</v>
      </c>
      <c r="B76" s="15">
        <v>5021</v>
      </c>
      <c r="C76" s="120" t="s">
        <v>130</v>
      </c>
      <c r="D76" s="142">
        <v>7000</v>
      </c>
      <c r="E76" s="115">
        <v>7000</v>
      </c>
      <c r="F76" s="143">
        <v>2000</v>
      </c>
      <c r="G76" s="130">
        <v>2000</v>
      </c>
      <c r="H76" s="115">
        <v>2000</v>
      </c>
      <c r="I76" s="37"/>
      <c r="J76" s="152">
        <v>3000</v>
      </c>
      <c r="K76" s="84">
        <v>3000</v>
      </c>
      <c r="L76" s="103"/>
      <c r="M76" s="103">
        <v>4000</v>
      </c>
      <c r="N76" s="103">
        <v>4000</v>
      </c>
      <c r="O76" s="103"/>
    </row>
    <row r="77" spans="1:15" ht="15" x14ac:dyDescent="0.25">
      <c r="A77" s="20">
        <v>3319</v>
      </c>
      <c r="B77" s="10">
        <v>5137</v>
      </c>
      <c r="C77" s="121" t="s">
        <v>131</v>
      </c>
      <c r="D77" s="146">
        <v>0</v>
      </c>
      <c r="E77" s="114">
        <v>0</v>
      </c>
      <c r="F77" s="147">
        <v>0</v>
      </c>
      <c r="G77" s="132"/>
      <c r="H77" s="114"/>
      <c r="I77" s="38"/>
      <c r="J77" s="158"/>
      <c r="K77" s="85"/>
      <c r="L77" s="163"/>
      <c r="M77" s="163"/>
      <c r="N77" s="163"/>
      <c r="O77" s="163"/>
    </row>
    <row r="78" spans="1:15" ht="15" x14ac:dyDescent="0.25">
      <c r="A78" s="20">
        <v>3319</v>
      </c>
      <c r="B78" s="10">
        <v>5139</v>
      </c>
      <c r="C78" s="121" t="s">
        <v>132</v>
      </c>
      <c r="D78" s="146">
        <v>23000</v>
      </c>
      <c r="E78" s="114">
        <v>23000</v>
      </c>
      <c r="F78" s="147">
        <v>18424</v>
      </c>
      <c r="G78" s="132">
        <v>10000</v>
      </c>
      <c r="H78" s="114">
        <v>8000</v>
      </c>
      <c r="I78" s="38">
        <v>5000</v>
      </c>
      <c r="J78" s="158">
        <v>20000</v>
      </c>
      <c r="K78" s="85">
        <v>20000</v>
      </c>
      <c r="L78" s="163">
        <v>913</v>
      </c>
      <c r="M78" s="163">
        <v>20000</v>
      </c>
      <c r="N78" s="163">
        <v>20000</v>
      </c>
      <c r="O78" s="163">
        <v>511.83</v>
      </c>
    </row>
    <row r="79" spans="1:15" ht="15" x14ac:dyDescent="0.25">
      <c r="A79" s="20">
        <v>3319</v>
      </c>
      <c r="B79" s="10">
        <v>5161</v>
      </c>
      <c r="C79" s="121" t="s">
        <v>133</v>
      </c>
      <c r="D79" s="146">
        <v>2000</v>
      </c>
      <c r="E79" s="114">
        <v>2000</v>
      </c>
      <c r="F79" s="147">
        <v>0</v>
      </c>
      <c r="G79" s="132"/>
      <c r="H79" s="114"/>
      <c r="I79" s="38"/>
      <c r="J79" s="158"/>
      <c r="K79" s="85"/>
      <c r="L79" s="163"/>
      <c r="M79" s="163"/>
      <c r="N79" s="163"/>
      <c r="O79" s="163"/>
    </row>
    <row r="80" spans="1:15" ht="15" x14ac:dyDescent="0.25">
      <c r="A80" s="20">
        <v>3319</v>
      </c>
      <c r="B80" s="10">
        <v>5169</v>
      </c>
      <c r="C80" s="121" t="s">
        <v>134</v>
      </c>
      <c r="D80" s="146">
        <v>0</v>
      </c>
      <c r="E80" s="114">
        <v>40000</v>
      </c>
      <c r="F80" s="147">
        <v>34792</v>
      </c>
      <c r="G80" s="132">
        <v>10000</v>
      </c>
      <c r="H80" s="114">
        <v>5000</v>
      </c>
      <c r="I80" s="38"/>
      <c r="J80" s="158">
        <v>26000</v>
      </c>
      <c r="K80" s="85">
        <v>26000</v>
      </c>
      <c r="L80" s="163"/>
      <c r="M80" s="163">
        <v>25000</v>
      </c>
      <c r="N80" s="163">
        <v>25000</v>
      </c>
      <c r="O80" s="163">
        <v>14000</v>
      </c>
    </row>
    <row r="81" spans="1:15" ht="15" x14ac:dyDescent="0.25">
      <c r="A81" s="20">
        <v>3319</v>
      </c>
      <c r="B81" s="10">
        <v>5171</v>
      </c>
      <c r="C81" s="121" t="s">
        <v>135</v>
      </c>
      <c r="D81" s="146">
        <v>0</v>
      </c>
      <c r="E81" s="114">
        <v>0</v>
      </c>
      <c r="F81" s="147">
        <v>0</v>
      </c>
      <c r="G81" s="132"/>
      <c r="H81" s="114"/>
      <c r="I81" s="38"/>
      <c r="J81" s="158"/>
      <c r="K81" s="85"/>
      <c r="L81" s="163"/>
      <c r="M81" s="163"/>
      <c r="N81" s="163"/>
      <c r="O81" s="163"/>
    </row>
    <row r="82" spans="1:15" ht="15" x14ac:dyDescent="0.25">
      <c r="A82" s="20">
        <v>3319</v>
      </c>
      <c r="B82" s="10">
        <v>5175</v>
      </c>
      <c r="C82" s="121" t="s">
        <v>136</v>
      </c>
      <c r="D82" s="146">
        <v>20000</v>
      </c>
      <c r="E82" s="114">
        <v>32000</v>
      </c>
      <c r="F82" s="147">
        <v>26906</v>
      </c>
      <c r="G82" s="132">
        <v>10000</v>
      </c>
      <c r="H82" s="114">
        <v>700</v>
      </c>
      <c r="I82" s="38">
        <v>0</v>
      </c>
      <c r="J82" s="158">
        <v>3000</v>
      </c>
      <c r="K82" s="85">
        <v>3000</v>
      </c>
      <c r="L82" s="163"/>
      <c r="M82" s="163">
        <v>3000</v>
      </c>
      <c r="N82" s="163">
        <v>15500</v>
      </c>
      <c r="O82" s="163">
        <v>15018</v>
      </c>
    </row>
    <row r="83" spans="1:15" ht="15" x14ac:dyDescent="0.25">
      <c r="A83" s="20">
        <v>3319</v>
      </c>
      <c r="B83" s="10">
        <v>5194</v>
      </c>
      <c r="C83" s="121" t="s">
        <v>137</v>
      </c>
      <c r="D83" s="146">
        <v>5000</v>
      </c>
      <c r="E83" s="114">
        <v>20000</v>
      </c>
      <c r="F83" s="147">
        <v>13669</v>
      </c>
      <c r="G83" s="132">
        <v>15000</v>
      </c>
      <c r="H83" s="114">
        <v>1400</v>
      </c>
      <c r="I83" s="38">
        <v>1370</v>
      </c>
      <c r="J83" s="158">
        <v>2000</v>
      </c>
      <c r="K83" s="85">
        <v>2000</v>
      </c>
      <c r="L83" s="163"/>
      <c r="M83" s="163">
        <v>2000</v>
      </c>
      <c r="N83" s="163">
        <v>2000</v>
      </c>
      <c r="O83" s="163"/>
    </row>
    <row r="84" spans="1:15" ht="15" x14ac:dyDescent="0.25">
      <c r="A84" s="20">
        <v>3319</v>
      </c>
      <c r="B84" s="10">
        <v>5492</v>
      </c>
      <c r="C84" s="121" t="s">
        <v>138</v>
      </c>
      <c r="D84" s="146">
        <v>0</v>
      </c>
      <c r="E84" s="114">
        <v>3000</v>
      </c>
      <c r="F84" s="147">
        <v>3000</v>
      </c>
      <c r="G84" s="132">
        <v>3000</v>
      </c>
      <c r="H84" s="114">
        <v>3000</v>
      </c>
      <c r="I84" s="38">
        <v>2965</v>
      </c>
      <c r="J84" s="158">
        <v>3000</v>
      </c>
      <c r="K84" s="85">
        <v>5000</v>
      </c>
      <c r="L84" s="163">
        <v>5000</v>
      </c>
      <c r="M84" s="163">
        <v>3000</v>
      </c>
      <c r="N84" s="163">
        <v>3000</v>
      </c>
      <c r="O84" s="163"/>
    </row>
    <row r="85" spans="1:15" ht="15.75" thickBot="1" x14ac:dyDescent="0.3">
      <c r="A85" s="22"/>
      <c r="B85" s="23"/>
      <c r="C85" s="122" t="s">
        <v>49</v>
      </c>
      <c r="D85" s="148">
        <f t="shared" ref="D85:N85" si="19">SUM(D76:D84)</f>
        <v>57000</v>
      </c>
      <c r="E85" s="86">
        <f t="shared" si="19"/>
        <v>127000</v>
      </c>
      <c r="F85" s="149">
        <f t="shared" si="19"/>
        <v>98791</v>
      </c>
      <c r="G85" s="133">
        <f t="shared" si="19"/>
        <v>50000</v>
      </c>
      <c r="H85" s="86">
        <f t="shared" si="19"/>
        <v>20100</v>
      </c>
      <c r="I85" s="39">
        <f t="shared" si="19"/>
        <v>9335</v>
      </c>
      <c r="J85" s="148">
        <f>SUM(J76:J84)</f>
        <v>57000</v>
      </c>
      <c r="K85" s="86">
        <f t="shared" si="19"/>
        <v>59000</v>
      </c>
      <c r="L85" s="149">
        <f t="shared" si="19"/>
        <v>5913</v>
      </c>
      <c r="M85" s="149">
        <f t="shared" si="19"/>
        <v>57000</v>
      </c>
      <c r="N85" s="149">
        <f t="shared" si="19"/>
        <v>69500</v>
      </c>
      <c r="O85" s="149">
        <f>SUM(O76:O84)</f>
        <v>29529.83</v>
      </c>
    </row>
    <row r="86" spans="1:15" ht="15" x14ac:dyDescent="0.25">
      <c r="A86" s="14">
        <v>3326</v>
      </c>
      <c r="B86" s="15">
        <v>5139</v>
      </c>
      <c r="C86" s="120" t="s">
        <v>139</v>
      </c>
      <c r="D86" s="142">
        <v>0</v>
      </c>
      <c r="E86" s="115">
        <v>0</v>
      </c>
      <c r="F86" s="143">
        <v>0</v>
      </c>
      <c r="G86" s="130"/>
      <c r="H86" s="115"/>
      <c r="I86" s="37"/>
      <c r="J86" s="152"/>
      <c r="K86" s="84"/>
      <c r="L86" s="103"/>
      <c r="M86" s="103"/>
      <c r="N86" s="103"/>
      <c r="O86" s="103"/>
    </row>
    <row r="87" spans="1:15" ht="15" x14ac:dyDescent="0.25">
      <c r="A87" s="20">
        <v>3326</v>
      </c>
      <c r="B87" s="10">
        <v>5169</v>
      </c>
      <c r="C87" s="121" t="s">
        <v>140</v>
      </c>
      <c r="D87" s="146">
        <v>0</v>
      </c>
      <c r="E87" s="114">
        <v>0</v>
      </c>
      <c r="F87" s="147">
        <v>0</v>
      </c>
      <c r="G87" s="132"/>
      <c r="H87" s="114"/>
      <c r="I87" s="38"/>
      <c r="J87" s="158"/>
      <c r="K87" s="85"/>
      <c r="L87" s="163"/>
      <c r="M87" s="163">
        <v>0</v>
      </c>
      <c r="N87" s="163">
        <v>25600</v>
      </c>
      <c r="O87" s="163">
        <v>25579</v>
      </c>
    </row>
    <row r="88" spans="1:15" ht="15" x14ac:dyDescent="0.25">
      <c r="A88" s="20">
        <v>3326</v>
      </c>
      <c r="B88" s="10">
        <v>5171</v>
      </c>
      <c r="C88" s="121" t="s">
        <v>141</v>
      </c>
      <c r="D88" s="146">
        <v>0</v>
      </c>
      <c r="E88" s="114">
        <v>0</v>
      </c>
      <c r="F88" s="147">
        <v>0</v>
      </c>
      <c r="G88" s="132">
        <v>0</v>
      </c>
      <c r="H88" s="114">
        <v>2000</v>
      </c>
      <c r="I88" s="38">
        <v>1790.8</v>
      </c>
      <c r="J88" s="158"/>
      <c r="K88" s="85"/>
      <c r="L88" s="163"/>
      <c r="M88" s="163"/>
      <c r="N88" s="163"/>
      <c r="O88" s="163"/>
    </row>
    <row r="89" spans="1:15" ht="15.75" thickBot="1" x14ac:dyDescent="0.3">
      <c r="A89" s="22"/>
      <c r="B89" s="23"/>
      <c r="C89" s="122" t="s">
        <v>142</v>
      </c>
      <c r="D89" s="148">
        <f t="shared" ref="D89:O89" si="20">SUM(D86:D88)</f>
        <v>0</v>
      </c>
      <c r="E89" s="86">
        <f t="shared" si="20"/>
        <v>0</v>
      </c>
      <c r="F89" s="149">
        <f t="shared" si="20"/>
        <v>0</v>
      </c>
      <c r="G89" s="133">
        <f t="shared" si="20"/>
        <v>0</v>
      </c>
      <c r="H89" s="86">
        <f t="shared" si="20"/>
        <v>2000</v>
      </c>
      <c r="I89" s="39">
        <f t="shared" si="20"/>
        <v>1790.8</v>
      </c>
      <c r="J89" s="148">
        <f t="shared" si="20"/>
        <v>0</v>
      </c>
      <c r="K89" s="86">
        <f t="shared" si="20"/>
        <v>0</v>
      </c>
      <c r="L89" s="149">
        <f t="shared" si="20"/>
        <v>0</v>
      </c>
      <c r="M89" s="149">
        <f t="shared" si="20"/>
        <v>0</v>
      </c>
      <c r="N89" s="149">
        <f t="shared" si="20"/>
        <v>25600</v>
      </c>
      <c r="O89" s="149">
        <f t="shared" si="20"/>
        <v>25579</v>
      </c>
    </row>
    <row r="90" spans="1:15" ht="15" x14ac:dyDescent="0.25">
      <c r="A90" s="14">
        <v>3330</v>
      </c>
      <c r="B90" s="15">
        <v>5137</v>
      </c>
      <c r="C90" s="120" t="s">
        <v>143</v>
      </c>
      <c r="D90" s="142">
        <v>0</v>
      </c>
      <c r="E90" s="115">
        <v>14500</v>
      </c>
      <c r="F90" s="143">
        <v>14452</v>
      </c>
      <c r="G90" s="130"/>
      <c r="H90" s="115"/>
      <c r="I90" s="37"/>
      <c r="J90" s="152"/>
      <c r="K90" s="84"/>
      <c r="L90" s="103"/>
      <c r="M90" s="103"/>
      <c r="N90" s="103"/>
      <c r="O90" s="103"/>
    </row>
    <row r="91" spans="1:15" ht="15.75" thickBot="1" x14ac:dyDescent="0.3">
      <c r="A91" s="22"/>
      <c r="B91" s="23"/>
      <c r="C91" s="122" t="s">
        <v>144</v>
      </c>
      <c r="D91" s="148">
        <f t="shared" ref="D91:L91" si="21">SUM(D90:D90)</f>
        <v>0</v>
      </c>
      <c r="E91" s="86">
        <f t="shared" si="21"/>
        <v>14500</v>
      </c>
      <c r="F91" s="149">
        <f t="shared" si="21"/>
        <v>14452</v>
      </c>
      <c r="G91" s="133">
        <f t="shared" si="21"/>
        <v>0</v>
      </c>
      <c r="H91" s="86">
        <f t="shared" si="21"/>
        <v>0</v>
      </c>
      <c r="I91" s="39">
        <f t="shared" si="21"/>
        <v>0</v>
      </c>
      <c r="J91" s="148">
        <f t="shared" si="21"/>
        <v>0</v>
      </c>
      <c r="K91" s="86">
        <f t="shared" si="21"/>
        <v>0</v>
      </c>
      <c r="L91" s="149">
        <f t="shared" si="21"/>
        <v>0</v>
      </c>
      <c r="M91" s="164"/>
      <c r="N91" s="164"/>
      <c r="O91" s="164"/>
    </row>
    <row r="92" spans="1:15" ht="15" x14ac:dyDescent="0.25">
      <c r="A92" s="14">
        <v>3341</v>
      </c>
      <c r="B92" s="15">
        <v>5041</v>
      </c>
      <c r="C92" s="120" t="s">
        <v>145</v>
      </c>
      <c r="D92" s="142">
        <v>1500</v>
      </c>
      <c r="E92" s="115">
        <v>1500</v>
      </c>
      <c r="F92" s="143">
        <v>0</v>
      </c>
      <c r="G92" s="130">
        <v>2000</v>
      </c>
      <c r="H92" s="115">
        <v>2000</v>
      </c>
      <c r="I92" s="37"/>
      <c r="J92" s="152">
        <v>2000</v>
      </c>
      <c r="K92" s="84">
        <v>2000</v>
      </c>
      <c r="L92" s="103"/>
      <c r="M92" s="103">
        <v>2000</v>
      </c>
      <c r="N92" s="103">
        <v>2000</v>
      </c>
      <c r="O92" s="103"/>
    </row>
    <row r="93" spans="1:15" ht="15" x14ac:dyDescent="0.25">
      <c r="A93" s="20">
        <v>3341</v>
      </c>
      <c r="B93" s="10">
        <v>5139</v>
      </c>
      <c r="C93" s="121" t="s">
        <v>146</v>
      </c>
      <c r="D93" s="146">
        <v>0</v>
      </c>
      <c r="E93" s="114">
        <v>5000</v>
      </c>
      <c r="F93" s="147">
        <v>0</v>
      </c>
      <c r="G93" s="132">
        <v>5000</v>
      </c>
      <c r="H93" s="114">
        <v>5000</v>
      </c>
      <c r="I93" s="38"/>
      <c r="J93" s="158">
        <v>2000</v>
      </c>
      <c r="K93" s="85">
        <v>2000</v>
      </c>
      <c r="L93" s="163"/>
      <c r="M93" s="163">
        <v>2000</v>
      </c>
      <c r="N93" s="163">
        <v>2000</v>
      </c>
      <c r="O93" s="163"/>
    </row>
    <row r="94" spans="1:15" ht="15" x14ac:dyDescent="0.25">
      <c r="A94" s="20">
        <v>3341</v>
      </c>
      <c r="B94" s="10">
        <v>5169</v>
      </c>
      <c r="C94" s="121" t="s">
        <v>147</v>
      </c>
      <c r="D94" s="146">
        <v>500</v>
      </c>
      <c r="E94" s="114">
        <v>1000</v>
      </c>
      <c r="F94" s="147">
        <v>0</v>
      </c>
      <c r="G94" s="132">
        <v>3000</v>
      </c>
      <c r="H94" s="114">
        <v>3000</v>
      </c>
      <c r="I94" s="38"/>
      <c r="J94" s="158">
        <v>3000</v>
      </c>
      <c r="K94" s="85">
        <v>3000</v>
      </c>
      <c r="L94" s="163"/>
      <c r="M94" s="163">
        <v>3000</v>
      </c>
      <c r="N94" s="163">
        <v>3000</v>
      </c>
      <c r="O94" s="163"/>
    </row>
    <row r="95" spans="1:15" ht="15" x14ac:dyDescent="0.25">
      <c r="A95" s="20">
        <v>3341</v>
      </c>
      <c r="B95" s="10">
        <v>5171</v>
      </c>
      <c r="C95" s="121" t="s">
        <v>148</v>
      </c>
      <c r="D95" s="146">
        <v>10000</v>
      </c>
      <c r="E95" s="114">
        <v>10000</v>
      </c>
      <c r="F95" s="147">
        <v>9071</v>
      </c>
      <c r="G95" s="132">
        <v>10000</v>
      </c>
      <c r="H95" s="114">
        <v>10000</v>
      </c>
      <c r="I95" s="38"/>
      <c r="J95" s="158">
        <v>5000</v>
      </c>
      <c r="K95" s="85">
        <v>5000</v>
      </c>
      <c r="L95" s="163"/>
      <c r="M95" s="163">
        <v>5000</v>
      </c>
      <c r="N95" s="163">
        <v>5000</v>
      </c>
      <c r="O95" s="163"/>
    </row>
    <row r="96" spans="1:15" ht="15" x14ac:dyDescent="0.25">
      <c r="A96" s="20">
        <v>3341</v>
      </c>
      <c r="B96" s="10">
        <v>5192</v>
      </c>
      <c r="C96" s="121" t="s">
        <v>149</v>
      </c>
      <c r="D96" s="146">
        <v>0</v>
      </c>
      <c r="E96" s="114">
        <v>0</v>
      </c>
      <c r="F96" s="147">
        <v>0</v>
      </c>
      <c r="G96" s="132"/>
      <c r="H96" s="114"/>
      <c r="I96" s="38"/>
      <c r="J96" s="158"/>
      <c r="K96" s="85"/>
      <c r="L96" s="163"/>
      <c r="M96" s="163"/>
      <c r="N96" s="163"/>
      <c r="O96" s="163"/>
    </row>
    <row r="97" spans="1:15" ht="15.75" thickBot="1" x14ac:dyDescent="0.3">
      <c r="A97" s="22"/>
      <c r="B97" s="23"/>
      <c r="C97" s="122" t="s">
        <v>150</v>
      </c>
      <c r="D97" s="148">
        <f t="shared" ref="D97:O97" si="22">SUM(D92:D96)</f>
        <v>12000</v>
      </c>
      <c r="E97" s="86">
        <f t="shared" si="22"/>
        <v>17500</v>
      </c>
      <c r="F97" s="149">
        <f t="shared" si="22"/>
        <v>9071</v>
      </c>
      <c r="G97" s="133">
        <f t="shared" si="22"/>
        <v>20000</v>
      </c>
      <c r="H97" s="86">
        <f t="shared" si="22"/>
        <v>20000</v>
      </c>
      <c r="I97" s="39">
        <f t="shared" si="22"/>
        <v>0</v>
      </c>
      <c r="J97" s="148">
        <f t="shared" si="22"/>
        <v>12000</v>
      </c>
      <c r="K97" s="86">
        <f t="shared" si="22"/>
        <v>12000</v>
      </c>
      <c r="L97" s="149">
        <f t="shared" si="22"/>
        <v>0</v>
      </c>
      <c r="M97" s="149">
        <f t="shared" si="22"/>
        <v>12000</v>
      </c>
      <c r="N97" s="149">
        <f t="shared" si="22"/>
        <v>12000</v>
      </c>
      <c r="O97" s="149">
        <f t="shared" si="22"/>
        <v>0</v>
      </c>
    </row>
    <row r="98" spans="1:15" ht="15" x14ac:dyDescent="0.25">
      <c r="A98" s="14">
        <v>3399</v>
      </c>
      <c r="B98" s="15">
        <v>5021</v>
      </c>
      <c r="C98" s="120" t="s">
        <v>151</v>
      </c>
      <c r="D98" s="142">
        <v>6000</v>
      </c>
      <c r="E98" s="115">
        <v>13000</v>
      </c>
      <c r="F98" s="143">
        <v>12750</v>
      </c>
      <c r="G98" s="130">
        <v>10000</v>
      </c>
      <c r="H98" s="115">
        <v>18000</v>
      </c>
      <c r="I98" s="37">
        <v>17250</v>
      </c>
      <c r="J98" s="152">
        <v>18000</v>
      </c>
      <c r="K98" s="84">
        <v>18000</v>
      </c>
      <c r="L98" s="103"/>
      <c r="M98" s="103">
        <v>15000</v>
      </c>
      <c r="N98" s="103">
        <v>25000</v>
      </c>
      <c r="O98" s="103">
        <v>24700</v>
      </c>
    </row>
    <row r="99" spans="1:15" ht="15" x14ac:dyDescent="0.25">
      <c r="A99" s="20">
        <v>3399</v>
      </c>
      <c r="B99" s="10">
        <v>5137</v>
      </c>
      <c r="C99" s="121" t="s">
        <v>152</v>
      </c>
      <c r="D99" s="146">
        <v>0</v>
      </c>
      <c r="E99" s="114">
        <v>15000</v>
      </c>
      <c r="F99" s="147">
        <v>14560.2</v>
      </c>
      <c r="G99" s="132"/>
      <c r="H99" s="114"/>
      <c r="I99" s="38"/>
      <c r="J99" s="158"/>
      <c r="K99" s="85"/>
      <c r="L99" s="163"/>
      <c r="M99" s="163"/>
      <c r="N99" s="163"/>
      <c r="O99" s="163"/>
    </row>
    <row r="100" spans="1:15" ht="15" x14ac:dyDescent="0.25">
      <c r="A100" s="20">
        <v>3399</v>
      </c>
      <c r="B100" s="10">
        <v>5139</v>
      </c>
      <c r="C100" s="121" t="s">
        <v>153</v>
      </c>
      <c r="D100" s="146">
        <v>5000</v>
      </c>
      <c r="E100" s="114">
        <v>16000</v>
      </c>
      <c r="F100" s="147">
        <v>15527.58</v>
      </c>
      <c r="G100" s="132">
        <v>13000</v>
      </c>
      <c r="H100" s="114">
        <v>19000</v>
      </c>
      <c r="I100" s="38">
        <v>18274.560000000001</v>
      </c>
      <c r="J100" s="158">
        <v>15000</v>
      </c>
      <c r="K100" s="85">
        <v>6000</v>
      </c>
      <c r="L100" s="163">
        <v>5241</v>
      </c>
      <c r="M100" s="163">
        <v>5000</v>
      </c>
      <c r="N100" s="163">
        <v>9500</v>
      </c>
      <c r="O100" s="163">
        <v>9371.2999999999993</v>
      </c>
    </row>
    <row r="101" spans="1:15" ht="15" x14ac:dyDescent="0.25">
      <c r="A101" s="20">
        <v>3399</v>
      </c>
      <c r="B101" s="10">
        <v>5161</v>
      </c>
      <c r="C101" s="121" t="s">
        <v>154</v>
      </c>
      <c r="D101" s="146">
        <v>2000</v>
      </c>
      <c r="E101" s="114">
        <v>2000</v>
      </c>
      <c r="F101" s="147">
        <v>0</v>
      </c>
      <c r="G101" s="132">
        <v>0</v>
      </c>
      <c r="H101" s="114">
        <v>31000</v>
      </c>
      <c r="I101" s="38">
        <v>23502.1</v>
      </c>
      <c r="J101" s="158"/>
      <c r="K101" s="85"/>
      <c r="L101" s="163"/>
      <c r="M101" s="163"/>
      <c r="N101" s="163"/>
      <c r="O101" s="163"/>
    </row>
    <row r="102" spans="1:15" ht="15" x14ac:dyDescent="0.25">
      <c r="A102" s="20">
        <v>3399</v>
      </c>
      <c r="B102" s="10">
        <v>5169</v>
      </c>
      <c r="C102" s="121" t="s">
        <v>155</v>
      </c>
      <c r="D102" s="146">
        <v>20000</v>
      </c>
      <c r="E102" s="114">
        <v>20000</v>
      </c>
      <c r="F102" s="147">
        <v>17808.28</v>
      </c>
      <c r="G102" s="132">
        <v>15000</v>
      </c>
      <c r="H102" s="114"/>
      <c r="I102" s="38"/>
      <c r="J102" s="158">
        <v>30000</v>
      </c>
      <c r="K102" s="85">
        <v>13000</v>
      </c>
      <c r="L102" s="163">
        <v>13000</v>
      </c>
      <c r="M102" s="163">
        <v>25000</v>
      </c>
      <c r="N102" s="163">
        <v>25000</v>
      </c>
      <c r="O102" s="163">
        <v>306.13</v>
      </c>
    </row>
    <row r="103" spans="1:15" ht="15" x14ac:dyDescent="0.25">
      <c r="A103" s="20">
        <v>3399</v>
      </c>
      <c r="B103" s="10">
        <v>5171</v>
      </c>
      <c r="C103" s="121" t="s">
        <v>156</v>
      </c>
      <c r="D103" s="146">
        <v>5000</v>
      </c>
      <c r="E103" s="114">
        <v>5000</v>
      </c>
      <c r="F103" s="147">
        <v>0</v>
      </c>
      <c r="G103" s="132"/>
      <c r="H103" s="114"/>
      <c r="I103" s="38"/>
      <c r="J103" s="158"/>
      <c r="K103" s="85"/>
      <c r="L103" s="163"/>
      <c r="M103" s="163"/>
      <c r="N103" s="163"/>
      <c r="O103" s="163"/>
    </row>
    <row r="104" spans="1:15" ht="15" x14ac:dyDescent="0.25">
      <c r="A104" s="20">
        <v>3399</v>
      </c>
      <c r="B104" s="10">
        <v>5173</v>
      </c>
      <c r="C104" s="121" t="s">
        <v>157</v>
      </c>
      <c r="D104" s="146">
        <v>0</v>
      </c>
      <c r="E104" s="114">
        <v>0</v>
      </c>
      <c r="F104" s="147">
        <v>0</v>
      </c>
      <c r="G104" s="132"/>
      <c r="H104" s="114"/>
      <c r="I104" s="38"/>
      <c r="J104" s="158"/>
      <c r="K104" s="85"/>
      <c r="L104" s="163"/>
      <c r="M104" s="163"/>
      <c r="N104" s="163"/>
      <c r="O104" s="163"/>
    </row>
    <row r="105" spans="1:15" ht="15" x14ac:dyDescent="0.25">
      <c r="A105" s="20">
        <v>3399</v>
      </c>
      <c r="B105" s="10">
        <v>5175</v>
      </c>
      <c r="C105" s="121" t="s">
        <v>158</v>
      </c>
      <c r="D105" s="146">
        <v>35000</v>
      </c>
      <c r="E105" s="114">
        <v>35000</v>
      </c>
      <c r="F105" s="147">
        <v>32954</v>
      </c>
      <c r="G105" s="132">
        <v>10000</v>
      </c>
      <c r="H105" s="114">
        <v>21000</v>
      </c>
      <c r="I105" s="38">
        <v>20132</v>
      </c>
      <c r="J105" s="158">
        <v>20000</v>
      </c>
      <c r="K105" s="85">
        <v>35000</v>
      </c>
      <c r="L105" s="163">
        <v>34693</v>
      </c>
      <c r="M105" s="163">
        <v>30000</v>
      </c>
      <c r="N105" s="163">
        <v>30000</v>
      </c>
      <c r="O105" s="163">
        <v>9666.7000000000007</v>
      </c>
    </row>
    <row r="106" spans="1:15" ht="15" x14ac:dyDescent="0.25">
      <c r="A106" s="20">
        <v>3399</v>
      </c>
      <c r="B106" s="10">
        <v>5192</v>
      </c>
      <c r="C106" s="121" t="s">
        <v>159</v>
      </c>
      <c r="D106" s="146">
        <v>0</v>
      </c>
      <c r="E106" s="114">
        <v>0</v>
      </c>
      <c r="F106" s="147">
        <v>0</v>
      </c>
      <c r="G106" s="132"/>
      <c r="H106" s="114"/>
      <c r="I106" s="38"/>
      <c r="J106" s="158"/>
      <c r="K106" s="85"/>
      <c r="L106" s="163"/>
      <c r="M106" s="163"/>
      <c r="N106" s="163"/>
      <c r="O106" s="163"/>
    </row>
    <row r="107" spans="1:15" ht="15" x14ac:dyDescent="0.25">
      <c r="A107" s="20">
        <v>3399</v>
      </c>
      <c r="B107" s="10">
        <v>5194</v>
      </c>
      <c r="C107" s="121" t="s">
        <v>160</v>
      </c>
      <c r="D107" s="146">
        <v>30000</v>
      </c>
      <c r="E107" s="114">
        <v>35000</v>
      </c>
      <c r="F107" s="147">
        <v>33328</v>
      </c>
      <c r="G107" s="132">
        <v>10000</v>
      </c>
      <c r="H107" s="114">
        <v>5200</v>
      </c>
      <c r="I107" s="38">
        <v>5188</v>
      </c>
      <c r="J107" s="158">
        <v>6000</v>
      </c>
      <c r="K107" s="85">
        <v>15000</v>
      </c>
      <c r="L107" s="163">
        <v>14461</v>
      </c>
      <c r="M107" s="163">
        <v>15000</v>
      </c>
      <c r="N107" s="163">
        <v>15000</v>
      </c>
      <c r="O107" s="163">
        <v>8749</v>
      </c>
    </row>
    <row r="108" spans="1:15" ht="15" x14ac:dyDescent="0.25">
      <c r="A108" s="20">
        <v>3399</v>
      </c>
      <c r="B108" s="10">
        <v>5329</v>
      </c>
      <c r="C108" s="121" t="s">
        <v>161</v>
      </c>
      <c r="D108" s="146">
        <v>0</v>
      </c>
      <c r="E108" s="114">
        <v>0</v>
      </c>
      <c r="F108" s="147">
        <v>0</v>
      </c>
      <c r="G108" s="132"/>
      <c r="H108" s="114"/>
      <c r="I108" s="38"/>
      <c r="J108" s="158"/>
      <c r="K108" s="85"/>
      <c r="L108" s="163"/>
      <c r="M108" s="163"/>
      <c r="N108" s="163"/>
      <c r="O108" s="163"/>
    </row>
    <row r="109" spans="1:15" ht="15" x14ac:dyDescent="0.25">
      <c r="A109" s="20">
        <v>3399</v>
      </c>
      <c r="B109" s="10">
        <v>5492</v>
      </c>
      <c r="C109" s="121" t="s">
        <v>162</v>
      </c>
      <c r="D109" s="146">
        <v>5000</v>
      </c>
      <c r="E109" s="114">
        <v>5000</v>
      </c>
      <c r="F109" s="147">
        <v>2000</v>
      </c>
      <c r="G109" s="132">
        <v>2000</v>
      </c>
      <c r="H109" s="114">
        <v>3000</v>
      </c>
      <c r="I109" s="38">
        <v>1000</v>
      </c>
      <c r="J109" s="158">
        <v>4000</v>
      </c>
      <c r="K109" s="85">
        <v>4000</v>
      </c>
      <c r="L109" s="163"/>
      <c r="M109" s="163">
        <v>3000</v>
      </c>
      <c r="N109" s="163">
        <v>10000</v>
      </c>
      <c r="O109" s="163">
        <v>10000</v>
      </c>
    </row>
    <row r="110" spans="1:15" ht="15" x14ac:dyDescent="0.25">
      <c r="A110" s="20">
        <v>3399</v>
      </c>
      <c r="B110" s="10">
        <v>6349</v>
      </c>
      <c r="C110" s="121" t="s">
        <v>163</v>
      </c>
      <c r="D110" s="146">
        <v>0</v>
      </c>
      <c r="E110" s="114">
        <v>0</v>
      </c>
      <c r="F110" s="147">
        <v>0</v>
      </c>
      <c r="G110" s="132"/>
      <c r="H110" s="114"/>
      <c r="I110" s="38"/>
      <c r="J110" s="158"/>
      <c r="K110" s="85"/>
      <c r="L110" s="163"/>
      <c r="M110" s="163"/>
      <c r="N110" s="163"/>
      <c r="O110" s="163"/>
    </row>
    <row r="111" spans="1:15" ht="15.75" thickBot="1" x14ac:dyDescent="0.3">
      <c r="A111" s="22"/>
      <c r="B111" s="23"/>
      <c r="C111" s="122" t="s">
        <v>164</v>
      </c>
      <c r="D111" s="148">
        <f t="shared" ref="D111:O111" si="23">SUM(D98:D110)</f>
        <v>108000</v>
      </c>
      <c r="E111" s="86">
        <f t="shared" si="23"/>
        <v>146000</v>
      </c>
      <c r="F111" s="149">
        <f t="shared" si="23"/>
        <v>128928.06</v>
      </c>
      <c r="G111" s="133">
        <f>SUM(G98:G110)</f>
        <v>60000</v>
      </c>
      <c r="H111" s="86">
        <f t="shared" si="23"/>
        <v>97200</v>
      </c>
      <c r="I111" s="39">
        <f t="shared" si="23"/>
        <v>85346.66</v>
      </c>
      <c r="J111" s="148">
        <f>SUM(J98:J110)</f>
        <v>93000</v>
      </c>
      <c r="K111" s="86">
        <f>SUM(K98:K110)</f>
        <v>91000</v>
      </c>
      <c r="L111" s="149">
        <f t="shared" si="23"/>
        <v>67395</v>
      </c>
      <c r="M111" s="149">
        <f t="shared" si="23"/>
        <v>93000</v>
      </c>
      <c r="N111" s="149">
        <f>SUM(N98:N110)</f>
        <v>114500</v>
      </c>
      <c r="O111" s="149">
        <f t="shared" si="23"/>
        <v>62793.130000000005</v>
      </c>
    </row>
    <row r="112" spans="1:15" ht="15" x14ac:dyDescent="0.25">
      <c r="A112" s="14">
        <v>3419</v>
      </c>
      <c r="B112" s="15">
        <v>5222</v>
      </c>
      <c r="C112" s="120" t="s">
        <v>165</v>
      </c>
      <c r="D112" s="142">
        <v>0</v>
      </c>
      <c r="E112" s="115">
        <v>0</v>
      </c>
      <c r="F112" s="143">
        <v>0</v>
      </c>
      <c r="G112" s="130"/>
      <c r="H112" s="115"/>
      <c r="I112" s="37"/>
      <c r="J112" s="152"/>
      <c r="K112" s="84"/>
      <c r="L112" s="103"/>
      <c r="M112" s="103"/>
      <c r="N112" s="103"/>
      <c r="O112" s="103"/>
    </row>
    <row r="113" spans="1:15" ht="15" x14ac:dyDescent="0.25">
      <c r="A113" s="20">
        <v>3419</v>
      </c>
      <c r="B113" s="10">
        <v>5229</v>
      </c>
      <c r="C113" s="121" t="s">
        <v>166</v>
      </c>
      <c r="D113" s="146">
        <v>0</v>
      </c>
      <c r="E113" s="114">
        <v>0</v>
      </c>
      <c r="F113" s="147">
        <v>0</v>
      </c>
      <c r="G113" s="132"/>
      <c r="H113" s="114"/>
      <c r="I113" s="38"/>
      <c r="J113" s="158"/>
      <c r="K113" s="85"/>
      <c r="L113" s="163"/>
      <c r="M113" s="163"/>
      <c r="N113" s="163"/>
      <c r="O113" s="163"/>
    </row>
    <row r="114" spans="1:15" ht="15.75" thickBot="1" x14ac:dyDescent="0.3">
      <c r="A114" s="22"/>
      <c r="B114" s="23"/>
      <c r="C114" s="122" t="s">
        <v>167</v>
      </c>
      <c r="D114" s="148">
        <f t="shared" ref="D114:O114" si="24">SUM(D112:D113)</f>
        <v>0</v>
      </c>
      <c r="E114" s="86">
        <f t="shared" si="24"/>
        <v>0</v>
      </c>
      <c r="F114" s="149">
        <f t="shared" si="24"/>
        <v>0</v>
      </c>
      <c r="G114" s="133">
        <f t="shared" si="24"/>
        <v>0</v>
      </c>
      <c r="H114" s="86">
        <f t="shared" si="24"/>
        <v>0</v>
      </c>
      <c r="I114" s="39">
        <f t="shared" si="24"/>
        <v>0</v>
      </c>
      <c r="J114" s="148">
        <f t="shared" si="24"/>
        <v>0</v>
      </c>
      <c r="K114" s="86">
        <f t="shared" si="24"/>
        <v>0</v>
      </c>
      <c r="L114" s="149">
        <f t="shared" si="24"/>
        <v>0</v>
      </c>
      <c r="M114" s="149">
        <f t="shared" si="24"/>
        <v>0</v>
      </c>
      <c r="N114" s="149">
        <f t="shared" si="24"/>
        <v>0</v>
      </c>
      <c r="O114" s="149">
        <f t="shared" si="24"/>
        <v>0</v>
      </c>
    </row>
    <row r="115" spans="1:15" ht="15" x14ac:dyDescent="0.25">
      <c r="A115" s="14">
        <v>3541</v>
      </c>
      <c r="B115" s="15">
        <v>5222</v>
      </c>
      <c r="C115" s="120" t="s">
        <v>168</v>
      </c>
      <c r="D115" s="142">
        <v>0</v>
      </c>
      <c r="E115" s="115">
        <v>0</v>
      </c>
      <c r="F115" s="143">
        <v>0</v>
      </c>
      <c r="G115" s="130"/>
      <c r="H115" s="115"/>
      <c r="I115" s="37"/>
      <c r="J115" s="152"/>
      <c r="K115" s="84"/>
      <c r="L115" s="103"/>
      <c r="M115" s="103"/>
      <c r="N115" s="103"/>
      <c r="O115" s="103"/>
    </row>
    <row r="116" spans="1:15" ht="15" x14ac:dyDescent="0.25">
      <c r="A116" s="20">
        <v>3541</v>
      </c>
      <c r="B116" s="10">
        <v>5223</v>
      </c>
      <c r="C116" s="121" t="s">
        <v>169</v>
      </c>
      <c r="D116" s="146">
        <v>0</v>
      </c>
      <c r="E116" s="114">
        <v>0</v>
      </c>
      <c r="F116" s="147">
        <v>0</v>
      </c>
      <c r="G116" s="132"/>
      <c r="H116" s="114"/>
      <c r="I116" s="38"/>
      <c r="J116" s="158"/>
      <c r="K116" s="85"/>
      <c r="L116" s="163"/>
      <c r="M116" s="163"/>
      <c r="N116" s="163"/>
      <c r="O116" s="163"/>
    </row>
    <row r="117" spans="1:15" ht="15.75" thickBot="1" x14ac:dyDescent="0.3">
      <c r="A117" s="22"/>
      <c r="B117" s="23"/>
      <c r="C117" s="122" t="s">
        <v>170</v>
      </c>
      <c r="D117" s="148">
        <f t="shared" ref="D117:O117" si="25">SUM(D115:D116)</f>
        <v>0</v>
      </c>
      <c r="E117" s="86">
        <f t="shared" si="25"/>
        <v>0</v>
      </c>
      <c r="F117" s="149">
        <f t="shared" si="25"/>
        <v>0</v>
      </c>
      <c r="G117" s="133">
        <f t="shared" si="25"/>
        <v>0</v>
      </c>
      <c r="H117" s="86">
        <f t="shared" si="25"/>
        <v>0</v>
      </c>
      <c r="I117" s="39">
        <f t="shared" si="25"/>
        <v>0</v>
      </c>
      <c r="J117" s="148">
        <f t="shared" si="25"/>
        <v>0</v>
      </c>
      <c r="K117" s="86">
        <f t="shared" si="25"/>
        <v>0</v>
      </c>
      <c r="L117" s="149">
        <f t="shared" si="25"/>
        <v>0</v>
      </c>
      <c r="M117" s="149">
        <f t="shared" si="25"/>
        <v>0</v>
      </c>
      <c r="N117" s="149">
        <f t="shared" si="25"/>
        <v>0</v>
      </c>
      <c r="O117" s="149">
        <f t="shared" si="25"/>
        <v>0</v>
      </c>
    </row>
    <row r="118" spans="1:15" ht="15" x14ac:dyDescent="0.25">
      <c r="A118" s="14">
        <v>3631</v>
      </c>
      <c r="B118" s="15">
        <v>5139</v>
      </c>
      <c r="C118" s="120" t="s">
        <v>171</v>
      </c>
      <c r="D118" s="142">
        <v>0</v>
      </c>
      <c r="E118" s="115">
        <v>130000</v>
      </c>
      <c r="F118" s="143">
        <v>93682.53</v>
      </c>
      <c r="G118" s="130">
        <v>17000</v>
      </c>
      <c r="H118" s="115">
        <v>42000</v>
      </c>
      <c r="I118" s="37">
        <v>38897</v>
      </c>
      <c r="J118" s="152">
        <v>5000</v>
      </c>
      <c r="K118" s="84">
        <v>5000</v>
      </c>
      <c r="L118" s="103"/>
      <c r="M118" s="103">
        <v>5000</v>
      </c>
      <c r="N118" s="103">
        <v>5000</v>
      </c>
      <c r="O118" s="103"/>
    </row>
    <row r="119" spans="1:15" ht="15" x14ac:dyDescent="0.25">
      <c r="A119" s="20">
        <v>3631</v>
      </c>
      <c r="B119" s="10">
        <v>5154</v>
      </c>
      <c r="C119" s="121" t="s">
        <v>172</v>
      </c>
      <c r="D119" s="146">
        <v>100000</v>
      </c>
      <c r="E119" s="114">
        <v>100000</v>
      </c>
      <c r="F119" s="147">
        <v>67766</v>
      </c>
      <c r="G119" s="132">
        <v>40000</v>
      </c>
      <c r="H119" s="114">
        <v>60000</v>
      </c>
      <c r="I119" s="38">
        <v>59432.63</v>
      </c>
      <c r="J119" s="158">
        <v>60000</v>
      </c>
      <c r="K119" s="85">
        <v>74000</v>
      </c>
      <c r="L119" s="163">
        <v>73957.22</v>
      </c>
      <c r="M119" s="163">
        <v>70000</v>
      </c>
      <c r="N119" s="163">
        <v>70000</v>
      </c>
      <c r="O119" s="163">
        <v>69005</v>
      </c>
    </row>
    <row r="120" spans="1:15" ht="15" x14ac:dyDescent="0.25">
      <c r="A120" s="20">
        <v>3631</v>
      </c>
      <c r="B120" s="10">
        <v>5169</v>
      </c>
      <c r="C120" s="121" t="s">
        <v>173</v>
      </c>
      <c r="D120" s="146">
        <v>0</v>
      </c>
      <c r="E120" s="114">
        <v>3600</v>
      </c>
      <c r="F120" s="147">
        <v>1644</v>
      </c>
      <c r="G120" s="132">
        <v>3000</v>
      </c>
      <c r="H120" s="114">
        <v>3000</v>
      </c>
      <c r="I120" s="38">
        <v>1674</v>
      </c>
      <c r="J120" s="158">
        <v>5000</v>
      </c>
      <c r="K120" s="85">
        <v>5000</v>
      </c>
      <c r="L120" s="163"/>
      <c r="M120" s="163">
        <v>5000</v>
      </c>
      <c r="N120" s="163">
        <v>62000</v>
      </c>
      <c r="O120" s="163">
        <v>61620</v>
      </c>
    </row>
    <row r="121" spans="1:15" ht="15" x14ac:dyDescent="0.25">
      <c r="A121" s="20">
        <v>3631</v>
      </c>
      <c r="B121" s="10">
        <v>5171</v>
      </c>
      <c r="C121" s="121" t="s">
        <v>174</v>
      </c>
      <c r="D121" s="146">
        <v>75000</v>
      </c>
      <c r="E121" s="114">
        <v>51000</v>
      </c>
      <c r="F121" s="147">
        <v>48857</v>
      </c>
      <c r="G121" s="132">
        <v>10000</v>
      </c>
      <c r="H121" s="114">
        <v>65000</v>
      </c>
      <c r="I121" s="38">
        <v>61545</v>
      </c>
      <c r="J121" s="158">
        <v>15000</v>
      </c>
      <c r="K121" s="85">
        <v>18000</v>
      </c>
      <c r="L121" s="163">
        <v>17817</v>
      </c>
      <c r="M121" s="163">
        <v>20000</v>
      </c>
      <c r="N121" s="163">
        <v>20000</v>
      </c>
      <c r="O121" s="163">
        <v>13300</v>
      </c>
    </row>
    <row r="122" spans="1:15" ht="15" x14ac:dyDescent="0.25">
      <c r="A122" s="20">
        <v>3631</v>
      </c>
      <c r="B122" s="10">
        <v>5365</v>
      </c>
      <c r="C122" s="121" t="s">
        <v>175</v>
      </c>
      <c r="D122" s="146">
        <v>0</v>
      </c>
      <c r="E122" s="114">
        <v>0</v>
      </c>
      <c r="F122" s="147">
        <v>0</v>
      </c>
      <c r="G122" s="132"/>
      <c r="H122" s="114"/>
      <c r="I122" s="38"/>
      <c r="J122" s="158"/>
      <c r="K122" s="85"/>
      <c r="L122" s="163"/>
      <c r="M122" s="163"/>
      <c r="N122" s="163"/>
      <c r="O122" s="163"/>
    </row>
    <row r="123" spans="1:15" ht="15" x14ac:dyDescent="0.25">
      <c r="A123" s="20">
        <v>3631</v>
      </c>
      <c r="B123" s="10">
        <v>6121</v>
      </c>
      <c r="C123" s="121" t="s">
        <v>176</v>
      </c>
      <c r="D123" s="146">
        <v>0</v>
      </c>
      <c r="E123" s="114">
        <v>183000</v>
      </c>
      <c r="F123" s="147">
        <v>170345.47</v>
      </c>
      <c r="G123" s="132"/>
      <c r="H123" s="114"/>
      <c r="I123" s="38"/>
      <c r="J123" s="158"/>
      <c r="K123" s="85"/>
      <c r="L123" s="163"/>
      <c r="M123" s="163"/>
      <c r="N123" s="163"/>
      <c r="O123" s="163"/>
    </row>
    <row r="124" spans="1:15" ht="15.75" thickBot="1" x14ac:dyDescent="0.3">
      <c r="A124" s="22"/>
      <c r="B124" s="23"/>
      <c r="C124" s="122" t="s">
        <v>177</v>
      </c>
      <c r="D124" s="148">
        <f t="shared" ref="D124:O124" si="26">SUM(D118:D123)</f>
        <v>175000</v>
      </c>
      <c r="E124" s="86">
        <f t="shared" si="26"/>
        <v>467600</v>
      </c>
      <c r="F124" s="149">
        <f t="shared" si="26"/>
        <v>382295</v>
      </c>
      <c r="G124" s="133">
        <f t="shared" si="26"/>
        <v>70000</v>
      </c>
      <c r="H124" s="86">
        <f t="shared" si="26"/>
        <v>170000</v>
      </c>
      <c r="I124" s="39">
        <f t="shared" si="26"/>
        <v>161548.63</v>
      </c>
      <c r="J124" s="148">
        <f t="shared" si="26"/>
        <v>85000</v>
      </c>
      <c r="K124" s="86">
        <f t="shared" si="26"/>
        <v>102000</v>
      </c>
      <c r="L124" s="149">
        <f t="shared" si="26"/>
        <v>91774.22</v>
      </c>
      <c r="M124" s="149">
        <f t="shared" si="26"/>
        <v>100000</v>
      </c>
      <c r="N124" s="149">
        <f>SUM(N118:N123)</f>
        <v>157000</v>
      </c>
      <c r="O124" s="149">
        <f t="shared" si="26"/>
        <v>143925</v>
      </c>
    </row>
    <row r="125" spans="1:15" ht="15" x14ac:dyDescent="0.25">
      <c r="A125" s="14">
        <v>3633</v>
      </c>
      <c r="B125" s="15">
        <v>5141</v>
      </c>
      <c r="C125" s="120" t="s">
        <v>178</v>
      </c>
      <c r="D125" s="142">
        <v>0</v>
      </c>
      <c r="E125" s="115">
        <v>0</v>
      </c>
      <c r="F125" s="143">
        <v>0</v>
      </c>
      <c r="G125" s="130"/>
      <c r="H125" s="115"/>
      <c r="I125" s="37"/>
      <c r="J125" s="152"/>
      <c r="K125" s="84"/>
      <c r="L125" s="103"/>
      <c r="M125" s="103"/>
      <c r="N125" s="103"/>
      <c r="O125" s="103"/>
    </row>
    <row r="126" spans="1:15" ht="15" x14ac:dyDescent="0.25">
      <c r="A126" s="20">
        <v>3633</v>
      </c>
      <c r="B126" s="10">
        <v>5169</v>
      </c>
      <c r="C126" s="121" t="s">
        <v>179</v>
      </c>
      <c r="D126" s="146">
        <v>0</v>
      </c>
      <c r="E126" s="114">
        <v>0</v>
      </c>
      <c r="F126" s="147">
        <v>0</v>
      </c>
      <c r="G126" s="132"/>
      <c r="H126" s="114"/>
      <c r="I126" s="38"/>
      <c r="J126" s="158"/>
      <c r="K126" s="85"/>
      <c r="L126" s="163"/>
      <c r="M126" s="163"/>
      <c r="N126" s="163"/>
      <c r="O126" s="163"/>
    </row>
    <row r="127" spans="1:15" ht="15" x14ac:dyDescent="0.25">
      <c r="A127" s="20">
        <v>3633</v>
      </c>
      <c r="B127" s="10">
        <v>5171</v>
      </c>
      <c r="C127" s="121" t="s">
        <v>180</v>
      </c>
      <c r="D127" s="146">
        <v>0</v>
      </c>
      <c r="E127" s="114">
        <v>0</v>
      </c>
      <c r="F127" s="147">
        <v>0</v>
      </c>
      <c r="G127" s="132">
        <v>100000</v>
      </c>
      <c r="H127" s="114">
        <v>100000</v>
      </c>
      <c r="I127" s="38"/>
      <c r="J127" s="158">
        <v>700000</v>
      </c>
      <c r="K127" s="85">
        <v>700000</v>
      </c>
      <c r="L127" s="163"/>
      <c r="M127" s="163">
        <v>240000</v>
      </c>
      <c r="N127" s="163">
        <v>240000</v>
      </c>
      <c r="O127" s="163"/>
    </row>
    <row r="128" spans="1:15" ht="15" x14ac:dyDescent="0.25">
      <c r="A128" s="20">
        <v>3633</v>
      </c>
      <c r="B128" s="10">
        <v>5363</v>
      </c>
      <c r="C128" s="121" t="s">
        <v>181</v>
      </c>
      <c r="D128" s="146">
        <v>0</v>
      </c>
      <c r="E128" s="114">
        <v>0</v>
      </c>
      <c r="F128" s="147">
        <v>0</v>
      </c>
      <c r="G128" s="132"/>
      <c r="H128" s="114"/>
      <c r="I128" s="38"/>
      <c r="J128" s="158"/>
      <c r="K128" s="85"/>
      <c r="L128" s="163"/>
      <c r="M128" s="163"/>
      <c r="N128" s="163"/>
      <c r="O128" s="163"/>
    </row>
    <row r="129" spans="1:15" ht="15" x14ac:dyDescent="0.25">
      <c r="A129" s="73">
        <v>3633</v>
      </c>
      <c r="B129" s="74">
        <v>6121</v>
      </c>
      <c r="C129" s="121" t="s">
        <v>356</v>
      </c>
      <c r="D129" s="157"/>
      <c r="E129" s="118"/>
      <c r="F129" s="156"/>
      <c r="G129" s="138"/>
      <c r="H129" s="118"/>
      <c r="I129" s="72"/>
      <c r="J129" s="155">
        <v>1500000</v>
      </c>
      <c r="K129" s="90">
        <v>1500000</v>
      </c>
      <c r="L129" s="167"/>
      <c r="M129" s="167"/>
      <c r="N129" s="167"/>
      <c r="O129" s="167"/>
    </row>
    <row r="130" spans="1:15" ht="15.75" thickBot="1" x14ac:dyDescent="0.3">
      <c r="A130" s="22"/>
      <c r="B130" s="23"/>
      <c r="C130" s="122" t="s">
        <v>51</v>
      </c>
      <c r="D130" s="148">
        <f t="shared" ref="D130:O130" si="27">SUM(D125:D128)</f>
        <v>0</v>
      </c>
      <c r="E130" s="86">
        <f t="shared" si="27"/>
        <v>0</v>
      </c>
      <c r="F130" s="149">
        <f t="shared" si="27"/>
        <v>0</v>
      </c>
      <c r="G130" s="133">
        <f t="shared" si="27"/>
        <v>100000</v>
      </c>
      <c r="H130" s="86">
        <f t="shared" si="27"/>
        <v>100000</v>
      </c>
      <c r="I130" s="39">
        <f t="shared" si="27"/>
        <v>0</v>
      </c>
      <c r="J130" s="148">
        <f>SUM(J125:J129)</f>
        <v>2200000</v>
      </c>
      <c r="K130" s="86">
        <f>SUM(K125:K129)</f>
        <v>2200000</v>
      </c>
      <c r="L130" s="149">
        <f t="shared" si="27"/>
        <v>0</v>
      </c>
      <c r="M130" s="149">
        <f>SUM(M125:M129)</f>
        <v>240000</v>
      </c>
      <c r="N130" s="149">
        <f>SUM(N125:N129)</f>
        <v>240000</v>
      </c>
      <c r="O130" s="149">
        <f t="shared" si="27"/>
        <v>0</v>
      </c>
    </row>
    <row r="131" spans="1:15" ht="15" x14ac:dyDescent="0.25">
      <c r="A131" s="14">
        <v>3635</v>
      </c>
      <c r="B131" s="15">
        <v>6119</v>
      </c>
      <c r="C131" s="120" t="s">
        <v>182</v>
      </c>
      <c r="D131" s="142">
        <v>0</v>
      </c>
      <c r="E131" s="115">
        <v>0</v>
      </c>
      <c r="F131" s="143">
        <v>0</v>
      </c>
      <c r="G131" s="130"/>
      <c r="H131" s="115"/>
      <c r="I131" s="37"/>
      <c r="J131" s="152"/>
      <c r="K131" s="84"/>
      <c r="L131" s="103"/>
      <c r="M131" s="103"/>
      <c r="N131" s="103"/>
      <c r="O131" s="103"/>
    </row>
    <row r="132" spans="1:15" ht="15.75" thickBot="1" x14ac:dyDescent="0.3">
      <c r="A132" s="22"/>
      <c r="B132" s="23"/>
      <c r="C132" s="122" t="s">
        <v>183</v>
      </c>
      <c r="D132" s="148">
        <f t="shared" ref="D132:O132" si="28">SUM(D131:D131)</f>
        <v>0</v>
      </c>
      <c r="E132" s="86">
        <f t="shared" si="28"/>
        <v>0</v>
      </c>
      <c r="F132" s="149">
        <f t="shared" si="28"/>
        <v>0</v>
      </c>
      <c r="G132" s="133">
        <f t="shared" si="28"/>
        <v>0</v>
      </c>
      <c r="H132" s="86">
        <f t="shared" si="28"/>
        <v>0</v>
      </c>
      <c r="I132" s="39">
        <f t="shared" si="28"/>
        <v>0</v>
      </c>
      <c r="J132" s="148">
        <f t="shared" si="28"/>
        <v>0</v>
      </c>
      <c r="K132" s="86">
        <f t="shared" si="28"/>
        <v>0</v>
      </c>
      <c r="L132" s="149">
        <f t="shared" si="28"/>
        <v>0</v>
      </c>
      <c r="M132" s="149">
        <f t="shared" si="28"/>
        <v>0</v>
      </c>
      <c r="N132" s="149">
        <f t="shared" si="28"/>
        <v>0</v>
      </c>
      <c r="O132" s="149">
        <f t="shared" si="28"/>
        <v>0</v>
      </c>
    </row>
    <row r="133" spans="1:15" ht="15" x14ac:dyDescent="0.25">
      <c r="A133" s="14">
        <v>3639</v>
      </c>
      <c r="B133" s="15">
        <v>5011</v>
      </c>
      <c r="C133" s="120" t="s">
        <v>184</v>
      </c>
      <c r="D133" s="142">
        <v>0</v>
      </c>
      <c r="E133" s="115">
        <v>0</v>
      </c>
      <c r="F133" s="143">
        <v>0</v>
      </c>
      <c r="G133" s="130"/>
      <c r="H133" s="115"/>
      <c r="I133" s="37"/>
      <c r="J133" s="152"/>
      <c r="K133" s="84"/>
      <c r="L133" s="103"/>
      <c r="M133" s="103"/>
      <c r="N133" s="103"/>
      <c r="O133" s="103"/>
    </row>
    <row r="134" spans="1:15" ht="15" x14ac:dyDescent="0.25">
      <c r="A134" s="20">
        <v>3639</v>
      </c>
      <c r="B134" s="10">
        <v>5031</v>
      </c>
      <c r="C134" s="121" t="s">
        <v>185</v>
      </c>
      <c r="D134" s="146">
        <v>0</v>
      </c>
      <c r="E134" s="114">
        <v>0</v>
      </c>
      <c r="F134" s="147">
        <v>0</v>
      </c>
      <c r="G134" s="132"/>
      <c r="H134" s="114"/>
      <c r="I134" s="38"/>
      <c r="J134" s="158"/>
      <c r="K134" s="85"/>
      <c r="L134" s="163"/>
      <c r="M134" s="163"/>
      <c r="N134" s="163"/>
      <c r="O134" s="163"/>
    </row>
    <row r="135" spans="1:15" ht="15" x14ac:dyDescent="0.25">
      <c r="A135" s="20">
        <v>3639</v>
      </c>
      <c r="B135" s="10">
        <v>5032</v>
      </c>
      <c r="C135" s="121" t="s">
        <v>186</v>
      </c>
      <c r="D135" s="146">
        <v>0</v>
      </c>
      <c r="E135" s="114">
        <v>0</v>
      </c>
      <c r="F135" s="147">
        <v>0</v>
      </c>
      <c r="G135" s="132"/>
      <c r="H135" s="114"/>
      <c r="I135" s="38"/>
      <c r="J135" s="158"/>
      <c r="K135" s="85"/>
      <c r="L135" s="163"/>
      <c r="M135" s="163"/>
      <c r="N135" s="163"/>
      <c r="O135" s="163"/>
    </row>
    <row r="136" spans="1:15" ht="15" x14ac:dyDescent="0.25">
      <c r="A136" s="20">
        <v>3639</v>
      </c>
      <c r="B136" s="10">
        <v>5137</v>
      </c>
      <c r="C136" s="121" t="s">
        <v>187</v>
      </c>
      <c r="D136" s="146">
        <v>0</v>
      </c>
      <c r="E136" s="114">
        <v>12987</v>
      </c>
      <c r="F136" s="147">
        <v>12987</v>
      </c>
      <c r="G136" s="132">
        <v>30000</v>
      </c>
      <c r="H136" s="114">
        <v>6000</v>
      </c>
      <c r="I136" s="38">
        <v>5857</v>
      </c>
      <c r="J136" s="158">
        <v>10000</v>
      </c>
      <c r="K136" s="85">
        <v>10000</v>
      </c>
      <c r="L136" s="163"/>
      <c r="M136" s="163">
        <v>10000</v>
      </c>
      <c r="N136" s="163">
        <v>10000</v>
      </c>
      <c r="O136" s="163"/>
    </row>
    <row r="137" spans="1:15" ht="15" x14ac:dyDescent="0.25">
      <c r="A137" s="20">
        <v>3639</v>
      </c>
      <c r="B137" s="10">
        <v>5139</v>
      </c>
      <c r="C137" s="121" t="s">
        <v>188</v>
      </c>
      <c r="D137" s="146">
        <v>0</v>
      </c>
      <c r="E137" s="114">
        <v>24013</v>
      </c>
      <c r="F137" s="147">
        <v>23944.46</v>
      </c>
      <c r="G137" s="132">
        <v>20000</v>
      </c>
      <c r="H137" s="114">
        <v>400</v>
      </c>
      <c r="I137" s="38">
        <v>173</v>
      </c>
      <c r="J137" s="158">
        <v>1000</v>
      </c>
      <c r="K137" s="85">
        <v>9000</v>
      </c>
      <c r="L137" s="163">
        <v>8999</v>
      </c>
      <c r="M137" s="163">
        <v>10000</v>
      </c>
      <c r="N137" s="163">
        <v>10000</v>
      </c>
      <c r="O137" s="163">
        <v>7132.95</v>
      </c>
    </row>
    <row r="138" spans="1:15" ht="15" x14ac:dyDescent="0.25">
      <c r="A138" s="20">
        <v>3639</v>
      </c>
      <c r="B138" s="10">
        <v>5164</v>
      </c>
      <c r="C138" s="121" t="s">
        <v>189</v>
      </c>
      <c r="D138" s="146">
        <v>0</v>
      </c>
      <c r="E138" s="114">
        <v>0</v>
      </c>
      <c r="F138" s="147">
        <v>0</v>
      </c>
      <c r="G138" s="132"/>
      <c r="H138" s="114"/>
      <c r="I138" s="38"/>
      <c r="J138" s="158"/>
      <c r="K138" s="85"/>
      <c r="L138" s="163"/>
      <c r="M138" s="163"/>
      <c r="N138" s="163"/>
      <c r="O138" s="163"/>
    </row>
    <row r="139" spans="1:15" ht="15" x14ac:dyDescent="0.25">
      <c r="A139" s="20">
        <v>3639</v>
      </c>
      <c r="B139" s="10">
        <v>5169</v>
      </c>
      <c r="C139" s="121" t="s">
        <v>190</v>
      </c>
      <c r="D139" s="146">
        <v>0</v>
      </c>
      <c r="E139" s="114">
        <v>0</v>
      </c>
      <c r="F139" s="147">
        <v>0</v>
      </c>
      <c r="G139" s="132">
        <v>0</v>
      </c>
      <c r="H139" s="114">
        <v>5000</v>
      </c>
      <c r="I139" s="38">
        <v>4235</v>
      </c>
      <c r="J139" s="158">
        <v>40000</v>
      </c>
      <c r="K139" s="85">
        <v>40000</v>
      </c>
      <c r="L139" s="163"/>
      <c r="M139" s="163">
        <v>50000</v>
      </c>
      <c r="N139" s="163">
        <v>50000</v>
      </c>
      <c r="O139" s="163">
        <v>47432</v>
      </c>
    </row>
    <row r="140" spans="1:15" ht="15" x14ac:dyDescent="0.25">
      <c r="A140" s="20">
        <v>3639</v>
      </c>
      <c r="B140" s="10">
        <v>5362</v>
      </c>
      <c r="C140" s="121" t="s">
        <v>191</v>
      </c>
      <c r="D140" s="146">
        <v>0</v>
      </c>
      <c r="E140" s="114">
        <v>0</v>
      </c>
      <c r="F140" s="147">
        <v>0</v>
      </c>
      <c r="G140" s="132"/>
      <c r="H140" s="114"/>
      <c r="I140" s="38"/>
      <c r="J140" s="158"/>
      <c r="K140" s="85"/>
      <c r="L140" s="163"/>
      <c r="M140" s="163"/>
      <c r="N140" s="163"/>
      <c r="O140" s="163"/>
    </row>
    <row r="141" spans="1:15" ht="15" x14ac:dyDescent="0.25">
      <c r="A141" s="20">
        <v>3639</v>
      </c>
      <c r="B141" s="10">
        <v>5171</v>
      </c>
      <c r="C141" s="121" t="s">
        <v>332</v>
      </c>
      <c r="D141" s="146"/>
      <c r="E141" s="114"/>
      <c r="F141" s="147"/>
      <c r="G141" s="132">
        <v>0</v>
      </c>
      <c r="H141" s="114">
        <v>175000</v>
      </c>
      <c r="I141" s="38">
        <v>174675.6</v>
      </c>
      <c r="J141" s="158">
        <v>29000</v>
      </c>
      <c r="K141" s="85">
        <v>30000</v>
      </c>
      <c r="L141" s="163">
        <v>29503</v>
      </c>
      <c r="M141" s="163">
        <v>30000</v>
      </c>
      <c r="N141" s="163">
        <v>30000</v>
      </c>
      <c r="O141" s="163"/>
    </row>
    <row r="142" spans="1:15" ht="15" x14ac:dyDescent="0.25">
      <c r="A142" s="20">
        <v>3639</v>
      </c>
      <c r="B142" s="10">
        <v>5361</v>
      </c>
      <c r="C142" s="121" t="s">
        <v>333</v>
      </c>
      <c r="D142" s="146"/>
      <c r="E142" s="114"/>
      <c r="F142" s="147"/>
      <c r="G142" s="132"/>
      <c r="H142" s="114">
        <v>2000</v>
      </c>
      <c r="I142" s="38">
        <v>2000</v>
      </c>
      <c r="J142" s="158"/>
      <c r="K142" s="85">
        <v>2000</v>
      </c>
      <c r="L142" s="163">
        <v>2000</v>
      </c>
      <c r="M142" s="163"/>
      <c r="N142" s="163"/>
      <c r="O142" s="163"/>
    </row>
    <row r="143" spans="1:15" ht="15" x14ac:dyDescent="0.25">
      <c r="A143" s="20">
        <v>3639</v>
      </c>
      <c r="B143" s="10">
        <v>6121</v>
      </c>
      <c r="C143" s="121" t="s">
        <v>334</v>
      </c>
      <c r="D143" s="146"/>
      <c r="E143" s="114"/>
      <c r="F143" s="147"/>
      <c r="G143" s="132">
        <v>350000</v>
      </c>
      <c r="H143" s="114"/>
      <c r="I143" s="38"/>
      <c r="J143" s="158"/>
      <c r="K143" s="85"/>
      <c r="L143" s="163"/>
      <c r="M143" s="163"/>
      <c r="N143" s="163">
        <v>20000</v>
      </c>
      <c r="O143" s="163">
        <v>19359.52</v>
      </c>
    </row>
    <row r="144" spans="1:15" ht="15" x14ac:dyDescent="0.25">
      <c r="A144" s="20">
        <v>3639</v>
      </c>
      <c r="B144" s="10">
        <v>6130</v>
      </c>
      <c r="C144" s="121" t="s">
        <v>192</v>
      </c>
      <c r="D144" s="146">
        <v>400000</v>
      </c>
      <c r="E144" s="114">
        <v>10000</v>
      </c>
      <c r="F144" s="147">
        <v>5840</v>
      </c>
      <c r="G144" s="132" t="s">
        <v>335</v>
      </c>
      <c r="H144" s="114">
        <v>25000</v>
      </c>
      <c r="I144" s="38">
        <v>22990</v>
      </c>
      <c r="J144" s="158">
        <v>20000</v>
      </c>
      <c r="K144" s="85">
        <v>20000</v>
      </c>
      <c r="L144" s="163"/>
      <c r="M144" s="163"/>
      <c r="N144" s="163"/>
      <c r="O144" s="163"/>
    </row>
    <row r="145" spans="1:15" ht="15.75" thickBot="1" x14ac:dyDescent="0.3">
      <c r="A145" s="22"/>
      <c r="B145" s="23"/>
      <c r="C145" s="122" t="s">
        <v>56</v>
      </c>
      <c r="D145" s="148">
        <f t="shared" ref="D145:O145" si="29">SUM(D133:D144)</f>
        <v>400000</v>
      </c>
      <c r="E145" s="86">
        <f t="shared" si="29"/>
        <v>47000</v>
      </c>
      <c r="F145" s="149">
        <f t="shared" si="29"/>
        <v>42771.46</v>
      </c>
      <c r="G145" s="133">
        <f t="shared" si="29"/>
        <v>400000</v>
      </c>
      <c r="H145" s="86">
        <f t="shared" si="29"/>
        <v>213400</v>
      </c>
      <c r="I145" s="39">
        <f t="shared" si="29"/>
        <v>209930.6</v>
      </c>
      <c r="J145" s="148">
        <f>SUM(J133:J144)</f>
        <v>100000</v>
      </c>
      <c r="K145" s="86">
        <f t="shared" si="29"/>
        <v>111000</v>
      </c>
      <c r="L145" s="149">
        <f t="shared" si="29"/>
        <v>40502</v>
      </c>
      <c r="M145" s="149">
        <f t="shared" si="29"/>
        <v>100000</v>
      </c>
      <c r="N145" s="149">
        <f t="shared" si="29"/>
        <v>120000</v>
      </c>
      <c r="O145" s="149">
        <f t="shared" si="29"/>
        <v>73924.47</v>
      </c>
    </row>
    <row r="146" spans="1:15" ht="15" x14ac:dyDescent="0.25">
      <c r="A146" s="69">
        <v>3722</v>
      </c>
      <c r="B146" s="70">
        <v>5139</v>
      </c>
      <c r="C146" s="120" t="s">
        <v>372</v>
      </c>
      <c r="D146" s="153"/>
      <c r="E146" s="88"/>
      <c r="F146" s="154"/>
      <c r="G146" s="136"/>
      <c r="H146" s="88"/>
      <c r="I146" s="71"/>
      <c r="J146" s="153"/>
      <c r="K146" s="88"/>
      <c r="L146" s="166"/>
      <c r="M146" s="166">
        <v>0</v>
      </c>
      <c r="N146" s="166">
        <v>2750</v>
      </c>
      <c r="O146" s="166">
        <v>2678</v>
      </c>
    </row>
    <row r="147" spans="1:15" ht="15" x14ac:dyDescent="0.25">
      <c r="A147" s="20">
        <v>3722</v>
      </c>
      <c r="B147" s="10">
        <v>5169</v>
      </c>
      <c r="C147" s="121" t="s">
        <v>193</v>
      </c>
      <c r="D147" s="146">
        <v>200000</v>
      </c>
      <c r="E147" s="114">
        <v>240000</v>
      </c>
      <c r="F147" s="147">
        <v>231136.54</v>
      </c>
      <c r="G147" s="132">
        <v>250000</v>
      </c>
      <c r="H147" s="114">
        <v>335000</v>
      </c>
      <c r="I147" s="38">
        <v>328376.3</v>
      </c>
      <c r="J147" s="158">
        <v>100000</v>
      </c>
      <c r="K147" s="85">
        <v>332000</v>
      </c>
      <c r="L147" s="163">
        <v>331434.99</v>
      </c>
      <c r="M147" s="163">
        <v>150000</v>
      </c>
      <c r="N147" s="163">
        <v>450000</v>
      </c>
      <c r="O147" s="163">
        <v>449725.16</v>
      </c>
    </row>
    <row r="148" spans="1:15" ht="15" x14ac:dyDescent="0.25">
      <c r="A148" s="20">
        <v>3722</v>
      </c>
      <c r="B148" s="10">
        <v>5175</v>
      </c>
      <c r="C148" s="121" t="s">
        <v>194</v>
      </c>
      <c r="D148" s="146">
        <v>0</v>
      </c>
      <c r="E148" s="114">
        <v>0</v>
      </c>
      <c r="F148" s="147">
        <v>0</v>
      </c>
      <c r="G148" s="132"/>
      <c r="H148" s="114"/>
      <c r="I148" s="38"/>
      <c r="J148" s="158"/>
      <c r="K148" s="85"/>
      <c r="L148" s="163"/>
      <c r="M148" s="163"/>
      <c r="N148" s="163"/>
      <c r="O148" s="163"/>
    </row>
    <row r="149" spans="1:15" ht="15" x14ac:dyDescent="0.25">
      <c r="A149" s="73">
        <v>3722</v>
      </c>
      <c r="B149" s="74">
        <v>6121</v>
      </c>
      <c r="C149" s="121" t="s">
        <v>336</v>
      </c>
      <c r="D149" s="157"/>
      <c r="E149" s="118"/>
      <c r="F149" s="156"/>
      <c r="G149" s="138">
        <v>1250000</v>
      </c>
      <c r="H149" s="118">
        <v>1520000</v>
      </c>
      <c r="I149" s="72">
        <v>1516725.63</v>
      </c>
      <c r="J149" s="155">
        <v>100000</v>
      </c>
      <c r="K149" s="90">
        <v>485000</v>
      </c>
      <c r="L149" s="167">
        <v>483883.5</v>
      </c>
      <c r="M149" s="167"/>
      <c r="N149" s="167"/>
      <c r="O149" s="167"/>
    </row>
    <row r="150" spans="1:15" ht="15.75" thickBot="1" x14ac:dyDescent="0.3">
      <c r="A150" s="22"/>
      <c r="B150" s="23"/>
      <c r="C150" s="122" t="s">
        <v>59</v>
      </c>
      <c r="D150" s="148">
        <f t="shared" ref="D150:L150" si="30">SUM(D147:D149)</f>
        <v>200000</v>
      </c>
      <c r="E150" s="86">
        <f t="shared" si="30"/>
        <v>240000</v>
      </c>
      <c r="F150" s="149">
        <f t="shared" si="30"/>
        <v>231136.54</v>
      </c>
      <c r="G150" s="133">
        <f t="shared" si="30"/>
        <v>1500000</v>
      </c>
      <c r="H150" s="86">
        <f t="shared" si="30"/>
        <v>1855000</v>
      </c>
      <c r="I150" s="39">
        <f t="shared" si="30"/>
        <v>1845101.93</v>
      </c>
      <c r="J150" s="148">
        <f t="shared" si="30"/>
        <v>200000</v>
      </c>
      <c r="K150" s="86">
        <f t="shared" si="30"/>
        <v>817000</v>
      </c>
      <c r="L150" s="149">
        <f t="shared" si="30"/>
        <v>815318.49</v>
      </c>
      <c r="M150" s="149">
        <f>SUM(M146:M149)</f>
        <v>150000</v>
      </c>
      <c r="N150" s="149">
        <f t="shared" ref="N150:O150" si="31">SUM(N146:N149)</f>
        <v>452750</v>
      </c>
      <c r="O150" s="149">
        <f t="shared" si="31"/>
        <v>452403.16</v>
      </c>
    </row>
    <row r="151" spans="1:15" ht="15" x14ac:dyDescent="0.25">
      <c r="A151" s="14">
        <v>3745</v>
      </c>
      <c r="B151" s="15">
        <v>5021</v>
      </c>
      <c r="C151" s="120" t="s">
        <v>195</v>
      </c>
      <c r="D151" s="142">
        <v>30000</v>
      </c>
      <c r="E151" s="115">
        <v>30000</v>
      </c>
      <c r="F151" s="143">
        <v>23305</v>
      </c>
      <c r="G151" s="130">
        <v>25000</v>
      </c>
      <c r="H151" s="115">
        <v>25000</v>
      </c>
      <c r="I151" s="37">
        <v>23927</v>
      </c>
      <c r="J151" s="152">
        <v>25000</v>
      </c>
      <c r="K151" s="84">
        <v>31000</v>
      </c>
      <c r="L151" s="103">
        <v>30431</v>
      </c>
      <c r="M151" s="162">
        <v>33000</v>
      </c>
      <c r="N151" s="162">
        <v>33000</v>
      </c>
      <c r="O151" s="162">
        <v>32200</v>
      </c>
    </row>
    <row r="152" spans="1:15" ht="15" x14ac:dyDescent="0.25">
      <c r="A152" s="78">
        <v>3745</v>
      </c>
      <c r="B152" s="28">
        <v>5132</v>
      </c>
      <c r="C152" s="121" t="s">
        <v>337</v>
      </c>
      <c r="D152" s="144"/>
      <c r="E152" s="116"/>
      <c r="F152" s="145"/>
      <c r="G152" s="131">
        <v>0</v>
      </c>
      <c r="H152" s="119">
        <v>3000</v>
      </c>
      <c r="I152" s="71">
        <v>2289</v>
      </c>
      <c r="J152" s="153">
        <v>2000</v>
      </c>
      <c r="K152" s="88">
        <v>2000</v>
      </c>
      <c r="L152" s="166"/>
      <c r="M152" s="166">
        <v>2000</v>
      </c>
      <c r="N152" s="166">
        <v>2000</v>
      </c>
      <c r="O152" s="166"/>
    </row>
    <row r="153" spans="1:15" ht="15" x14ac:dyDescent="0.25">
      <c r="A153" s="20">
        <v>3745</v>
      </c>
      <c r="B153" s="10">
        <v>5137</v>
      </c>
      <c r="C153" s="121" t="s">
        <v>196</v>
      </c>
      <c r="D153" s="146">
        <v>0</v>
      </c>
      <c r="E153" s="114">
        <v>5500</v>
      </c>
      <c r="F153" s="147">
        <v>5353</v>
      </c>
      <c r="G153" s="132">
        <v>15000</v>
      </c>
      <c r="H153" s="114">
        <v>15000</v>
      </c>
      <c r="I153" s="38">
        <v>13915</v>
      </c>
      <c r="J153" s="158"/>
      <c r="K153" s="85"/>
      <c r="L153" s="163"/>
      <c r="M153" s="163"/>
      <c r="N153" s="163"/>
      <c r="O153" s="163"/>
    </row>
    <row r="154" spans="1:15" ht="15" x14ac:dyDescent="0.25">
      <c r="A154" s="20">
        <v>3745</v>
      </c>
      <c r="B154" s="10">
        <v>5139</v>
      </c>
      <c r="C154" s="121" t="s">
        <v>197</v>
      </c>
      <c r="D154" s="146">
        <v>10000</v>
      </c>
      <c r="E154" s="114">
        <v>23000</v>
      </c>
      <c r="F154" s="147">
        <v>20141</v>
      </c>
      <c r="G154" s="132">
        <v>15000</v>
      </c>
      <c r="H154" s="114">
        <v>15000</v>
      </c>
      <c r="I154" s="38">
        <v>14280</v>
      </c>
      <c r="J154" s="158">
        <v>10000</v>
      </c>
      <c r="K154" s="85">
        <v>45000</v>
      </c>
      <c r="L154" s="163">
        <v>44633.85</v>
      </c>
      <c r="M154" s="163">
        <v>20000</v>
      </c>
      <c r="N154" s="163">
        <v>20000</v>
      </c>
      <c r="O154" s="163">
        <v>12090.67</v>
      </c>
    </row>
    <row r="155" spans="1:15" ht="15" x14ac:dyDescent="0.25">
      <c r="A155" s="20">
        <v>3745</v>
      </c>
      <c r="B155" s="10">
        <v>5156</v>
      </c>
      <c r="C155" s="121" t="s">
        <v>198</v>
      </c>
      <c r="D155" s="146">
        <v>10000</v>
      </c>
      <c r="E155" s="114">
        <v>10000</v>
      </c>
      <c r="F155" s="147">
        <v>6341</v>
      </c>
      <c r="G155" s="132">
        <v>7000</v>
      </c>
      <c r="H155" s="114">
        <v>7600</v>
      </c>
      <c r="I155" s="38">
        <v>7519.85</v>
      </c>
      <c r="J155" s="158">
        <v>7000</v>
      </c>
      <c r="K155" s="85">
        <v>7000</v>
      </c>
      <c r="L155" s="163">
        <v>6858.46</v>
      </c>
      <c r="M155" s="163">
        <v>5000</v>
      </c>
      <c r="N155" s="163">
        <v>14800</v>
      </c>
      <c r="O155" s="163">
        <v>13886.3</v>
      </c>
    </row>
    <row r="156" spans="1:15" ht="15" x14ac:dyDescent="0.25">
      <c r="A156" s="20">
        <v>3745</v>
      </c>
      <c r="B156" s="10">
        <v>5169</v>
      </c>
      <c r="C156" s="121" t="s">
        <v>199</v>
      </c>
      <c r="D156" s="146">
        <v>5000</v>
      </c>
      <c r="E156" s="114">
        <v>65000</v>
      </c>
      <c r="F156" s="147">
        <v>63283</v>
      </c>
      <c r="G156" s="132">
        <v>30000</v>
      </c>
      <c r="H156" s="114">
        <v>150000</v>
      </c>
      <c r="I156" s="38">
        <v>137642</v>
      </c>
      <c r="J156" s="158">
        <v>15000</v>
      </c>
      <c r="K156" s="85">
        <v>42000</v>
      </c>
      <c r="L156" s="163">
        <v>41612.9</v>
      </c>
      <c r="M156" s="163">
        <v>25000</v>
      </c>
      <c r="N156" s="163">
        <v>25000</v>
      </c>
      <c r="O156" s="163">
        <v>24432.6</v>
      </c>
    </row>
    <row r="157" spans="1:15" ht="15" x14ac:dyDescent="0.25">
      <c r="A157" s="20">
        <v>3745</v>
      </c>
      <c r="B157" s="10">
        <v>5171</v>
      </c>
      <c r="C157" s="121" t="s">
        <v>200</v>
      </c>
      <c r="D157" s="146">
        <v>10000</v>
      </c>
      <c r="E157" s="114">
        <v>10000</v>
      </c>
      <c r="F157" s="147">
        <v>0</v>
      </c>
      <c r="G157" s="132">
        <v>5000</v>
      </c>
      <c r="H157" s="114">
        <v>89000</v>
      </c>
      <c r="I157" s="38">
        <v>88405.71</v>
      </c>
      <c r="J157" s="158">
        <v>20000</v>
      </c>
      <c r="K157" s="85">
        <v>3500</v>
      </c>
      <c r="L157" s="163">
        <v>3025</v>
      </c>
      <c r="M157" s="163">
        <v>5000</v>
      </c>
      <c r="N157" s="163">
        <v>5000</v>
      </c>
      <c r="O157" s="163"/>
    </row>
    <row r="158" spans="1:15" ht="15" x14ac:dyDescent="0.25">
      <c r="A158" s="20">
        <v>3745</v>
      </c>
      <c r="B158" s="10">
        <v>5175</v>
      </c>
      <c r="C158" s="121" t="s">
        <v>201</v>
      </c>
      <c r="D158" s="146">
        <v>15000</v>
      </c>
      <c r="E158" s="114">
        <v>12000</v>
      </c>
      <c r="F158" s="147">
        <v>922</v>
      </c>
      <c r="G158" s="132">
        <v>3000</v>
      </c>
      <c r="H158" s="114">
        <v>3000</v>
      </c>
      <c r="I158" s="38">
        <v>2623</v>
      </c>
      <c r="J158" s="158">
        <v>1000</v>
      </c>
      <c r="K158" s="85">
        <v>11000</v>
      </c>
      <c r="L158" s="163">
        <v>9654</v>
      </c>
      <c r="M158" s="163">
        <v>10000</v>
      </c>
      <c r="N158" s="163">
        <v>10000</v>
      </c>
      <c r="O158" s="163">
        <v>1877</v>
      </c>
    </row>
    <row r="159" spans="1:15" ht="15" x14ac:dyDescent="0.25">
      <c r="A159" s="20">
        <v>3745</v>
      </c>
      <c r="B159" s="10">
        <v>6121</v>
      </c>
      <c r="C159" s="121" t="s">
        <v>202</v>
      </c>
      <c r="D159" s="146">
        <v>0</v>
      </c>
      <c r="E159" s="114">
        <v>0</v>
      </c>
      <c r="F159" s="147">
        <v>0</v>
      </c>
      <c r="G159" s="132"/>
      <c r="H159" s="114"/>
      <c r="I159" s="38"/>
      <c r="J159" s="158"/>
      <c r="K159" s="85">
        <v>992598.28</v>
      </c>
      <c r="L159" s="163">
        <v>992598.28</v>
      </c>
      <c r="M159" s="163"/>
      <c r="N159" s="163"/>
      <c r="O159" s="163"/>
    </row>
    <row r="160" spans="1:15" ht="15" x14ac:dyDescent="0.25">
      <c r="A160" s="20">
        <v>3745</v>
      </c>
      <c r="B160" s="10">
        <v>6122</v>
      </c>
      <c r="C160" s="121" t="s">
        <v>203</v>
      </c>
      <c r="D160" s="146">
        <v>0</v>
      </c>
      <c r="E160" s="114">
        <v>0</v>
      </c>
      <c r="F160" s="147">
        <v>0</v>
      </c>
      <c r="G160" s="132"/>
      <c r="H160" s="114"/>
      <c r="I160" s="38"/>
      <c r="J160" s="158"/>
      <c r="K160" s="85"/>
      <c r="L160" s="163"/>
      <c r="M160" s="163"/>
      <c r="N160" s="163">
        <v>223155</v>
      </c>
      <c r="O160" s="163">
        <v>223155</v>
      </c>
    </row>
    <row r="161" spans="1:15" ht="15.75" thickBot="1" x14ac:dyDescent="0.3">
      <c r="A161" s="22"/>
      <c r="B161" s="23"/>
      <c r="C161" s="122" t="s">
        <v>204</v>
      </c>
      <c r="D161" s="148">
        <f t="shared" ref="D161:M161" si="32">SUM(D151:D160)</f>
        <v>80000</v>
      </c>
      <c r="E161" s="86">
        <f t="shared" si="32"/>
        <v>155500</v>
      </c>
      <c r="F161" s="149">
        <f t="shared" si="32"/>
        <v>119345</v>
      </c>
      <c r="G161" s="133">
        <f t="shared" si="32"/>
        <v>100000</v>
      </c>
      <c r="H161" s="86">
        <f t="shared" si="32"/>
        <v>307600</v>
      </c>
      <c r="I161" s="39">
        <f t="shared" si="32"/>
        <v>290601.56</v>
      </c>
      <c r="J161" s="148">
        <f>SUM(J151:J160)</f>
        <v>80000</v>
      </c>
      <c r="K161" s="86">
        <f t="shared" si="32"/>
        <v>1134098.28</v>
      </c>
      <c r="L161" s="149">
        <f t="shared" si="32"/>
        <v>1128813.49</v>
      </c>
      <c r="M161" s="149">
        <f t="shared" si="32"/>
        <v>100000</v>
      </c>
      <c r="N161" s="149">
        <f>SUM(N151:N160)</f>
        <v>332955</v>
      </c>
      <c r="O161" s="149">
        <f>SUM(O151:O160)</f>
        <v>307641.57</v>
      </c>
    </row>
    <row r="162" spans="1:15" ht="15" x14ac:dyDescent="0.25">
      <c r="A162" s="14">
        <v>3900</v>
      </c>
      <c r="B162" s="15">
        <v>5222</v>
      </c>
      <c r="C162" s="120" t="s">
        <v>205</v>
      </c>
      <c r="D162" s="142">
        <v>0</v>
      </c>
      <c r="E162" s="115">
        <v>0</v>
      </c>
      <c r="F162" s="143">
        <v>0</v>
      </c>
      <c r="G162" s="130"/>
      <c r="H162" s="115"/>
      <c r="I162" s="37"/>
      <c r="J162" s="152"/>
      <c r="K162" s="84"/>
      <c r="L162" s="103"/>
      <c r="M162" s="103"/>
      <c r="N162" s="103"/>
      <c r="O162" s="103"/>
    </row>
    <row r="163" spans="1:15" ht="15.75" thickBot="1" x14ac:dyDescent="0.3">
      <c r="A163" s="22"/>
      <c r="B163" s="23"/>
      <c r="C163" s="122" t="s">
        <v>206</v>
      </c>
      <c r="D163" s="148">
        <f t="shared" ref="D163:O163" si="33">SUM(D162:D162)</f>
        <v>0</v>
      </c>
      <c r="E163" s="86">
        <f t="shared" si="33"/>
        <v>0</v>
      </c>
      <c r="F163" s="149">
        <f t="shared" si="33"/>
        <v>0</v>
      </c>
      <c r="G163" s="133">
        <f t="shared" si="33"/>
        <v>0</v>
      </c>
      <c r="H163" s="86">
        <f t="shared" si="33"/>
        <v>0</v>
      </c>
      <c r="I163" s="39">
        <f t="shared" si="33"/>
        <v>0</v>
      </c>
      <c r="J163" s="148">
        <f t="shared" si="33"/>
        <v>0</v>
      </c>
      <c r="K163" s="86">
        <f t="shared" si="33"/>
        <v>0</v>
      </c>
      <c r="L163" s="149">
        <f t="shared" si="33"/>
        <v>0</v>
      </c>
      <c r="M163" s="149">
        <f t="shared" si="33"/>
        <v>0</v>
      </c>
      <c r="N163" s="149">
        <f t="shared" si="33"/>
        <v>0</v>
      </c>
      <c r="O163" s="149">
        <f t="shared" si="33"/>
        <v>0</v>
      </c>
    </row>
    <row r="164" spans="1:15" ht="15" x14ac:dyDescent="0.25">
      <c r="A164" s="14">
        <v>4121</v>
      </c>
      <c r="B164" s="15">
        <v>5171</v>
      </c>
      <c r="C164" s="120" t="s">
        <v>207</v>
      </c>
      <c r="D164" s="142">
        <v>0</v>
      </c>
      <c r="E164" s="115">
        <v>0</v>
      </c>
      <c r="F164" s="143">
        <v>0</v>
      </c>
      <c r="G164" s="130"/>
      <c r="H164" s="115"/>
      <c r="I164" s="37"/>
      <c r="J164" s="152"/>
      <c r="K164" s="84"/>
      <c r="L164" s="103"/>
      <c r="M164" s="103"/>
      <c r="N164" s="103"/>
      <c r="O164" s="103"/>
    </row>
    <row r="165" spans="1:15" ht="15" x14ac:dyDescent="0.25">
      <c r="A165" s="20">
        <v>4121</v>
      </c>
      <c r="B165" s="10">
        <v>6121</v>
      </c>
      <c r="C165" s="121" t="s">
        <v>208</v>
      </c>
      <c r="D165" s="146">
        <v>0</v>
      </c>
      <c r="E165" s="114">
        <v>0</v>
      </c>
      <c r="F165" s="147">
        <v>0</v>
      </c>
      <c r="G165" s="132"/>
      <c r="H165" s="114"/>
      <c r="I165" s="38"/>
      <c r="J165" s="158"/>
      <c r="K165" s="85"/>
      <c r="L165" s="163"/>
      <c r="M165" s="163"/>
      <c r="N165" s="163"/>
      <c r="O165" s="163"/>
    </row>
    <row r="166" spans="1:15" ht="15.75" thickBot="1" x14ac:dyDescent="0.3">
      <c r="A166" s="22"/>
      <c r="B166" s="23"/>
      <c r="C166" s="122" t="s">
        <v>209</v>
      </c>
      <c r="D166" s="148">
        <f t="shared" ref="D166:O166" si="34">SUM(D164:D165)</f>
        <v>0</v>
      </c>
      <c r="E166" s="86">
        <f t="shared" si="34"/>
        <v>0</v>
      </c>
      <c r="F166" s="149">
        <f t="shared" si="34"/>
        <v>0</v>
      </c>
      <c r="G166" s="133">
        <f t="shared" si="34"/>
        <v>0</v>
      </c>
      <c r="H166" s="86">
        <f t="shared" si="34"/>
        <v>0</v>
      </c>
      <c r="I166" s="39">
        <f t="shared" si="34"/>
        <v>0</v>
      </c>
      <c r="J166" s="148">
        <f t="shared" si="34"/>
        <v>0</v>
      </c>
      <c r="K166" s="86">
        <f t="shared" si="34"/>
        <v>0</v>
      </c>
      <c r="L166" s="149">
        <f t="shared" si="34"/>
        <v>0</v>
      </c>
      <c r="M166" s="149">
        <f t="shared" si="34"/>
        <v>0</v>
      </c>
      <c r="N166" s="149">
        <f t="shared" si="34"/>
        <v>0</v>
      </c>
      <c r="O166" s="149">
        <f t="shared" si="34"/>
        <v>0</v>
      </c>
    </row>
    <row r="167" spans="1:15" ht="15" x14ac:dyDescent="0.25">
      <c r="A167" s="14">
        <v>4357</v>
      </c>
      <c r="B167" s="15">
        <v>5223</v>
      </c>
      <c r="C167" s="120" t="s">
        <v>210</v>
      </c>
      <c r="D167" s="142">
        <v>0</v>
      </c>
      <c r="E167" s="115">
        <v>0</v>
      </c>
      <c r="F167" s="143">
        <v>0</v>
      </c>
      <c r="G167" s="130"/>
      <c r="H167" s="115"/>
      <c r="I167" s="37"/>
      <c r="J167" s="152"/>
      <c r="K167" s="84"/>
      <c r="L167" s="103"/>
      <c r="M167" s="103"/>
      <c r="N167" s="103"/>
      <c r="O167" s="103"/>
    </row>
    <row r="168" spans="1:15" ht="15" x14ac:dyDescent="0.25">
      <c r="A168" s="20">
        <v>4357</v>
      </c>
      <c r="B168" s="10">
        <v>5229</v>
      </c>
      <c r="C168" s="121" t="s">
        <v>211</v>
      </c>
      <c r="D168" s="146">
        <v>0</v>
      </c>
      <c r="E168" s="114">
        <v>0</v>
      </c>
      <c r="F168" s="147">
        <v>0</v>
      </c>
      <c r="G168" s="132"/>
      <c r="H168" s="114"/>
      <c r="I168" s="38"/>
      <c r="J168" s="158"/>
      <c r="K168" s="85"/>
      <c r="L168" s="163"/>
      <c r="M168" s="163"/>
      <c r="N168" s="163"/>
      <c r="O168" s="163"/>
    </row>
    <row r="169" spans="1:15" ht="15.75" thickBot="1" x14ac:dyDescent="0.3">
      <c r="A169" s="22"/>
      <c r="B169" s="23"/>
      <c r="C169" s="122" t="s">
        <v>212</v>
      </c>
      <c r="D169" s="148">
        <f t="shared" ref="D169:O169" si="35">SUM(D167:D168)</f>
        <v>0</v>
      </c>
      <c r="E169" s="86">
        <f t="shared" si="35"/>
        <v>0</v>
      </c>
      <c r="F169" s="149">
        <f t="shared" si="35"/>
        <v>0</v>
      </c>
      <c r="G169" s="133">
        <f t="shared" si="35"/>
        <v>0</v>
      </c>
      <c r="H169" s="86">
        <f t="shared" si="35"/>
        <v>0</v>
      </c>
      <c r="I169" s="39">
        <f t="shared" si="35"/>
        <v>0</v>
      </c>
      <c r="J169" s="148">
        <f t="shared" si="35"/>
        <v>0</v>
      </c>
      <c r="K169" s="86">
        <f t="shared" si="35"/>
        <v>0</v>
      </c>
      <c r="L169" s="149">
        <f t="shared" si="35"/>
        <v>0</v>
      </c>
      <c r="M169" s="149">
        <f t="shared" si="35"/>
        <v>0</v>
      </c>
      <c r="N169" s="149">
        <f t="shared" si="35"/>
        <v>0</v>
      </c>
      <c r="O169" s="149">
        <f t="shared" si="35"/>
        <v>0</v>
      </c>
    </row>
    <row r="170" spans="1:15" ht="15" x14ac:dyDescent="0.25">
      <c r="A170" s="69">
        <v>5213</v>
      </c>
      <c r="B170" s="70">
        <v>5139</v>
      </c>
      <c r="C170" s="124" t="s">
        <v>338</v>
      </c>
      <c r="D170" s="153"/>
      <c r="E170" s="88"/>
      <c r="F170" s="154"/>
      <c r="G170" s="136"/>
      <c r="H170" s="119">
        <v>20000</v>
      </c>
      <c r="I170" s="71">
        <v>17787</v>
      </c>
      <c r="J170" s="153"/>
      <c r="K170" s="88"/>
      <c r="L170" s="166"/>
      <c r="M170" s="166"/>
      <c r="N170" s="166"/>
      <c r="O170" s="166"/>
    </row>
    <row r="171" spans="1:15" ht="15" x14ac:dyDescent="0.25">
      <c r="A171" s="11">
        <v>5213</v>
      </c>
      <c r="B171" s="11">
        <v>5903</v>
      </c>
      <c r="C171" s="121" t="s">
        <v>339</v>
      </c>
      <c r="D171" s="158"/>
      <c r="E171" s="85"/>
      <c r="F171" s="147"/>
      <c r="G171" s="139"/>
      <c r="H171" s="114">
        <v>32831</v>
      </c>
      <c r="I171" s="38"/>
      <c r="J171" s="158">
        <v>0</v>
      </c>
      <c r="K171" s="114">
        <v>20000</v>
      </c>
      <c r="L171" s="163"/>
      <c r="M171" s="163">
        <v>20000</v>
      </c>
      <c r="N171" s="163">
        <v>20000</v>
      </c>
      <c r="O171" s="163"/>
    </row>
    <row r="172" spans="1:15" ht="15.75" thickBot="1" x14ac:dyDescent="0.3">
      <c r="A172" s="69"/>
      <c r="B172" s="70"/>
      <c r="C172" s="128" t="s">
        <v>340</v>
      </c>
      <c r="D172" s="159">
        <f t="shared" ref="D172:O172" si="36">SUM(D170:D171)</f>
        <v>0</v>
      </c>
      <c r="E172" s="119">
        <f t="shared" si="36"/>
        <v>0</v>
      </c>
      <c r="F172" s="147">
        <f t="shared" si="36"/>
        <v>0</v>
      </c>
      <c r="G172" s="140">
        <f t="shared" si="36"/>
        <v>0</v>
      </c>
      <c r="H172" s="88">
        <f t="shared" si="36"/>
        <v>52831</v>
      </c>
      <c r="I172" s="38">
        <f t="shared" si="36"/>
        <v>17787</v>
      </c>
      <c r="J172" s="159">
        <f t="shared" si="36"/>
        <v>0</v>
      </c>
      <c r="K172" s="88">
        <f>SUM(K170:K171)</f>
        <v>20000</v>
      </c>
      <c r="L172" s="147">
        <f t="shared" si="36"/>
        <v>0</v>
      </c>
      <c r="M172" s="147">
        <f t="shared" si="36"/>
        <v>20000</v>
      </c>
      <c r="N172" s="147">
        <f>SUM(N170:N171)</f>
        <v>20000</v>
      </c>
      <c r="O172" s="147">
        <f t="shared" si="36"/>
        <v>0</v>
      </c>
    </row>
    <row r="173" spans="1:15" ht="15" x14ac:dyDescent="0.25">
      <c r="A173" s="14">
        <v>5311</v>
      </c>
      <c r="B173" s="15">
        <v>5137</v>
      </c>
      <c r="C173" s="120" t="s">
        <v>213</v>
      </c>
      <c r="D173" s="142">
        <v>0</v>
      </c>
      <c r="E173" s="115">
        <v>29416</v>
      </c>
      <c r="F173" s="143">
        <v>29416</v>
      </c>
      <c r="G173" s="130"/>
      <c r="H173" s="115"/>
      <c r="I173" s="37"/>
      <c r="J173" s="152"/>
      <c r="K173" s="84"/>
      <c r="L173" s="103"/>
      <c r="M173" s="103"/>
      <c r="N173" s="103"/>
      <c r="O173" s="103"/>
    </row>
    <row r="174" spans="1:15" ht="15" x14ac:dyDescent="0.25">
      <c r="A174" s="183">
        <v>5311</v>
      </c>
      <c r="B174" s="184">
        <v>6122</v>
      </c>
      <c r="C174" s="124" t="s">
        <v>367</v>
      </c>
      <c r="D174" s="159"/>
      <c r="E174" s="119"/>
      <c r="F174" s="154"/>
      <c r="G174" s="140"/>
      <c r="H174" s="119"/>
      <c r="I174" s="71"/>
      <c r="J174" s="153"/>
      <c r="K174" s="88">
        <v>89000</v>
      </c>
      <c r="L174" s="166">
        <v>88497</v>
      </c>
      <c r="M174" s="166"/>
      <c r="N174" s="166"/>
      <c r="O174" s="166"/>
    </row>
    <row r="175" spans="1:15" ht="15.75" thickBot="1" x14ac:dyDescent="0.3">
      <c r="A175" s="22"/>
      <c r="B175" s="23"/>
      <c r="C175" s="122" t="s">
        <v>214</v>
      </c>
      <c r="D175" s="148">
        <f t="shared" ref="D175:I175" si="37">SUM(D173:D173)</f>
        <v>0</v>
      </c>
      <c r="E175" s="86">
        <f t="shared" si="37"/>
        <v>29416</v>
      </c>
      <c r="F175" s="149">
        <f t="shared" si="37"/>
        <v>29416</v>
      </c>
      <c r="G175" s="133">
        <f t="shared" si="37"/>
        <v>0</v>
      </c>
      <c r="H175" s="86">
        <f t="shared" si="37"/>
        <v>0</v>
      </c>
      <c r="I175" s="39">
        <f t="shared" si="37"/>
        <v>0</v>
      </c>
      <c r="J175" s="148">
        <f>SUM(J173:J174)</f>
        <v>0</v>
      </c>
      <c r="K175" s="86">
        <f>SUM(K173:K174)</f>
        <v>89000</v>
      </c>
      <c r="L175" s="149">
        <f>SUM(L173:L174)</f>
        <v>88497</v>
      </c>
      <c r="M175" s="149">
        <f t="shared" ref="M175:O175" si="38">SUM(M173:M174)</f>
        <v>0</v>
      </c>
      <c r="N175" s="149">
        <f t="shared" si="38"/>
        <v>0</v>
      </c>
      <c r="O175" s="149">
        <f t="shared" si="38"/>
        <v>0</v>
      </c>
    </row>
    <row r="176" spans="1:15" ht="15" x14ac:dyDescent="0.25">
      <c r="A176" s="14">
        <v>5512</v>
      </c>
      <c r="B176" s="15">
        <v>5019</v>
      </c>
      <c r="C176" s="120" t="s">
        <v>215</v>
      </c>
      <c r="D176" s="142">
        <v>0</v>
      </c>
      <c r="E176" s="115">
        <v>0</v>
      </c>
      <c r="F176" s="143">
        <v>0</v>
      </c>
      <c r="G176" s="130"/>
      <c r="H176" s="115">
        <v>7000</v>
      </c>
      <c r="I176" s="37">
        <v>7000</v>
      </c>
      <c r="J176" s="152"/>
      <c r="K176" s="84"/>
      <c r="L176" s="103"/>
      <c r="M176" s="103"/>
      <c r="N176" s="103"/>
      <c r="O176" s="103"/>
    </row>
    <row r="177" spans="1:15" ht="15" x14ac:dyDescent="0.25">
      <c r="A177" s="78">
        <v>5512</v>
      </c>
      <c r="B177" s="28">
        <v>5021</v>
      </c>
      <c r="C177" s="125" t="s">
        <v>357</v>
      </c>
      <c r="D177" s="144"/>
      <c r="E177" s="116"/>
      <c r="F177" s="145"/>
      <c r="G177" s="131"/>
      <c r="H177" s="116"/>
      <c r="I177" s="40"/>
      <c r="J177" s="161">
        <v>5000</v>
      </c>
      <c r="K177" s="89">
        <v>5000</v>
      </c>
      <c r="L177" s="162">
        <v>1235</v>
      </c>
      <c r="M177" s="162">
        <v>5000</v>
      </c>
      <c r="N177" s="162">
        <v>5000</v>
      </c>
      <c r="O177" s="162"/>
    </row>
    <row r="178" spans="1:15" ht="15" x14ac:dyDescent="0.25">
      <c r="A178" s="20">
        <v>5512</v>
      </c>
      <c r="B178" s="10">
        <v>5132</v>
      </c>
      <c r="C178" s="121" t="s">
        <v>216</v>
      </c>
      <c r="D178" s="146">
        <v>30000</v>
      </c>
      <c r="E178" s="114">
        <v>300000</v>
      </c>
      <c r="F178" s="147">
        <v>283975</v>
      </c>
      <c r="G178" s="132"/>
      <c r="H178" s="114"/>
      <c r="I178" s="38"/>
      <c r="J178" s="158"/>
      <c r="K178" s="85">
        <v>5700</v>
      </c>
      <c r="L178" s="163">
        <v>5614</v>
      </c>
      <c r="M178" s="163">
        <v>5000</v>
      </c>
      <c r="N178" s="163">
        <v>5000</v>
      </c>
      <c r="O178" s="163"/>
    </row>
    <row r="179" spans="1:15" ht="15" x14ac:dyDescent="0.25">
      <c r="A179" s="20">
        <v>5512</v>
      </c>
      <c r="B179" s="10">
        <v>5134</v>
      </c>
      <c r="C179" s="121" t="s">
        <v>217</v>
      </c>
      <c r="D179" s="146">
        <v>20000</v>
      </c>
      <c r="E179" s="114">
        <v>0</v>
      </c>
      <c r="F179" s="147">
        <v>0</v>
      </c>
      <c r="G179" s="132"/>
      <c r="H179" s="114"/>
      <c r="I179" s="38"/>
      <c r="J179" s="158"/>
      <c r="K179" s="85"/>
      <c r="L179" s="163"/>
      <c r="M179" s="163"/>
      <c r="N179" s="163"/>
      <c r="O179" s="163"/>
    </row>
    <row r="180" spans="1:15" ht="15" x14ac:dyDescent="0.25">
      <c r="A180" s="20">
        <v>5512</v>
      </c>
      <c r="B180" s="10">
        <v>5137</v>
      </c>
      <c r="C180" s="121" t="s">
        <v>218</v>
      </c>
      <c r="D180" s="146">
        <v>50000</v>
      </c>
      <c r="E180" s="114">
        <v>100000</v>
      </c>
      <c r="F180" s="147">
        <v>98291.9</v>
      </c>
      <c r="G180" s="132"/>
      <c r="H180" s="114">
        <v>37510</v>
      </c>
      <c r="I180" s="38">
        <v>37510</v>
      </c>
      <c r="J180" s="158">
        <v>13000</v>
      </c>
      <c r="K180" s="85">
        <v>13000</v>
      </c>
      <c r="L180" s="163"/>
      <c r="M180" s="163"/>
      <c r="N180" s="163"/>
      <c r="O180" s="163"/>
    </row>
    <row r="181" spans="1:15" ht="15" x14ac:dyDescent="0.25">
      <c r="A181" s="20">
        <v>5512</v>
      </c>
      <c r="B181" s="10">
        <v>5139</v>
      </c>
      <c r="C181" s="121" t="s">
        <v>219</v>
      </c>
      <c r="D181" s="146">
        <v>5000</v>
      </c>
      <c r="E181" s="114">
        <v>80000</v>
      </c>
      <c r="F181" s="147">
        <v>78602.5</v>
      </c>
      <c r="G181" s="132">
        <v>30000</v>
      </c>
      <c r="H181" s="114">
        <v>500</v>
      </c>
      <c r="I181" s="38">
        <v>146</v>
      </c>
      <c r="J181" s="158">
        <v>2000</v>
      </c>
      <c r="K181" s="85">
        <v>2000</v>
      </c>
      <c r="L181" s="163">
        <v>280</v>
      </c>
      <c r="M181" s="163">
        <v>5000</v>
      </c>
      <c r="N181" s="163">
        <v>5000</v>
      </c>
      <c r="O181" s="163"/>
    </row>
    <row r="182" spans="1:15" ht="15" x14ac:dyDescent="0.25">
      <c r="A182" s="20">
        <v>5512</v>
      </c>
      <c r="B182" s="10">
        <v>5151</v>
      </c>
      <c r="C182" s="121" t="s">
        <v>220</v>
      </c>
      <c r="D182" s="146">
        <v>2000</v>
      </c>
      <c r="E182" s="114">
        <v>1500</v>
      </c>
      <c r="F182" s="147">
        <v>686</v>
      </c>
      <c r="G182" s="132">
        <v>2000</v>
      </c>
      <c r="H182" s="114">
        <v>1000</v>
      </c>
      <c r="I182" s="38">
        <v>728</v>
      </c>
      <c r="J182" s="158">
        <v>1000</v>
      </c>
      <c r="K182" s="85">
        <v>1000</v>
      </c>
      <c r="L182" s="163">
        <v>723</v>
      </c>
      <c r="M182" s="163">
        <v>2500</v>
      </c>
      <c r="N182" s="163">
        <v>2500</v>
      </c>
      <c r="O182" s="163">
        <v>1189</v>
      </c>
    </row>
    <row r="183" spans="1:15" ht="15" x14ac:dyDescent="0.25">
      <c r="A183" s="20">
        <v>5512</v>
      </c>
      <c r="B183" s="10">
        <v>5153</v>
      </c>
      <c r="C183" s="121" t="s">
        <v>221</v>
      </c>
      <c r="D183" s="146">
        <v>5000</v>
      </c>
      <c r="E183" s="114">
        <v>5500</v>
      </c>
      <c r="F183" s="147">
        <v>5121</v>
      </c>
      <c r="G183" s="132">
        <v>6000</v>
      </c>
      <c r="H183" s="114">
        <v>13000</v>
      </c>
      <c r="I183" s="38">
        <v>12946.66</v>
      </c>
      <c r="J183" s="158">
        <v>13000</v>
      </c>
      <c r="K183" s="85">
        <v>17800</v>
      </c>
      <c r="L183" s="163">
        <v>17726.72</v>
      </c>
      <c r="M183" s="163">
        <v>25000</v>
      </c>
      <c r="N183" s="163">
        <v>25000</v>
      </c>
      <c r="O183" s="163">
        <v>9730.19</v>
      </c>
    </row>
    <row r="184" spans="1:15" ht="15" x14ac:dyDescent="0.25">
      <c r="A184" s="20">
        <v>5512</v>
      </c>
      <c r="B184" s="10">
        <v>5154</v>
      </c>
      <c r="C184" s="121" t="s">
        <v>222</v>
      </c>
      <c r="D184" s="146">
        <v>0</v>
      </c>
      <c r="E184" s="114">
        <v>5000</v>
      </c>
      <c r="F184" s="147">
        <v>3860</v>
      </c>
      <c r="G184" s="132">
        <v>5000</v>
      </c>
      <c r="H184" s="114">
        <v>6500</v>
      </c>
      <c r="I184" s="38">
        <v>6390.02</v>
      </c>
      <c r="J184" s="158">
        <v>7000</v>
      </c>
      <c r="K184" s="85">
        <v>12500</v>
      </c>
      <c r="L184" s="163">
        <v>12260</v>
      </c>
      <c r="M184" s="163">
        <v>25000</v>
      </c>
      <c r="N184" s="163">
        <v>25000</v>
      </c>
      <c r="O184" s="163">
        <v>12600</v>
      </c>
    </row>
    <row r="185" spans="1:15" ht="15" x14ac:dyDescent="0.25">
      <c r="A185" s="20">
        <v>5512</v>
      </c>
      <c r="B185" s="10">
        <v>5156</v>
      </c>
      <c r="C185" s="121" t="s">
        <v>223</v>
      </c>
      <c r="D185" s="146">
        <v>5000</v>
      </c>
      <c r="E185" s="114">
        <v>5000</v>
      </c>
      <c r="F185" s="147">
        <v>0</v>
      </c>
      <c r="G185" s="132">
        <v>6000</v>
      </c>
      <c r="H185" s="114">
        <v>500</v>
      </c>
      <c r="I185" s="38">
        <v>300</v>
      </c>
      <c r="J185" s="158">
        <v>1000</v>
      </c>
      <c r="K185" s="85">
        <v>1000</v>
      </c>
      <c r="L185" s="163"/>
      <c r="M185" s="163">
        <v>2500</v>
      </c>
      <c r="N185" s="163">
        <v>2500</v>
      </c>
      <c r="O185" s="163"/>
    </row>
    <row r="186" spans="1:15" ht="15" x14ac:dyDescent="0.25">
      <c r="A186" s="20">
        <v>5512</v>
      </c>
      <c r="B186" s="10">
        <v>5169</v>
      </c>
      <c r="C186" s="121" t="s">
        <v>224</v>
      </c>
      <c r="D186" s="146">
        <v>0</v>
      </c>
      <c r="E186" s="114">
        <v>19000</v>
      </c>
      <c r="F186" s="147">
        <v>10000</v>
      </c>
      <c r="G186" s="132">
        <v>20000</v>
      </c>
      <c r="H186" s="114"/>
      <c r="I186" s="38"/>
      <c r="J186" s="158"/>
      <c r="K186" s="85"/>
      <c r="L186" s="163"/>
      <c r="M186" s="163">
        <v>15000</v>
      </c>
      <c r="N186" s="163">
        <v>15000</v>
      </c>
      <c r="O186" s="163">
        <v>1465.31</v>
      </c>
    </row>
    <row r="187" spans="1:15" ht="15" x14ac:dyDescent="0.25">
      <c r="A187" s="20">
        <v>5512</v>
      </c>
      <c r="B187" s="10">
        <v>5171</v>
      </c>
      <c r="C187" s="121" t="s">
        <v>225</v>
      </c>
      <c r="D187" s="146">
        <v>243700</v>
      </c>
      <c r="E187" s="114">
        <v>278700</v>
      </c>
      <c r="F187" s="147">
        <v>229065.11</v>
      </c>
      <c r="G187" s="132">
        <v>25000</v>
      </c>
      <c r="H187" s="114">
        <v>23000</v>
      </c>
      <c r="I187" s="38"/>
      <c r="J187" s="158">
        <v>20000</v>
      </c>
      <c r="K187" s="85">
        <v>20000</v>
      </c>
      <c r="L187" s="163"/>
      <c r="M187" s="163">
        <v>25000</v>
      </c>
      <c r="N187" s="163">
        <v>25000</v>
      </c>
      <c r="O187" s="163"/>
    </row>
    <row r="188" spans="1:15" ht="15" x14ac:dyDescent="0.25">
      <c r="A188" s="20">
        <v>5512</v>
      </c>
      <c r="B188" s="10">
        <v>5175</v>
      </c>
      <c r="C188" s="121" t="s">
        <v>226</v>
      </c>
      <c r="D188" s="146">
        <v>0</v>
      </c>
      <c r="E188" s="114">
        <v>2500</v>
      </c>
      <c r="F188" s="147">
        <v>2309</v>
      </c>
      <c r="G188" s="132">
        <v>6000</v>
      </c>
      <c r="H188" s="114">
        <v>4000</v>
      </c>
      <c r="I188" s="38"/>
      <c r="J188" s="158">
        <v>2000</v>
      </c>
      <c r="K188" s="85">
        <v>2000</v>
      </c>
      <c r="L188" s="163"/>
      <c r="M188" s="163"/>
      <c r="N188" s="163"/>
      <c r="O188" s="163"/>
    </row>
    <row r="189" spans="1:15" ht="15" x14ac:dyDescent="0.25">
      <c r="A189" s="20">
        <v>5512</v>
      </c>
      <c r="B189" s="10">
        <v>5179</v>
      </c>
      <c r="C189" s="121" t="s">
        <v>227</v>
      </c>
      <c r="D189" s="146">
        <v>3000</v>
      </c>
      <c r="E189" s="114">
        <v>3000</v>
      </c>
      <c r="F189" s="147">
        <v>0</v>
      </c>
      <c r="G189" s="132"/>
      <c r="H189" s="114"/>
      <c r="I189" s="38"/>
      <c r="J189" s="158"/>
      <c r="K189" s="85">
        <v>6000</v>
      </c>
      <c r="L189" s="163">
        <v>5820</v>
      </c>
      <c r="M189" s="163"/>
      <c r="N189" s="163"/>
      <c r="O189" s="163"/>
    </row>
    <row r="190" spans="1:15" ht="15" x14ac:dyDescent="0.25">
      <c r="A190" s="20">
        <v>5512</v>
      </c>
      <c r="B190" s="10">
        <v>5194</v>
      </c>
      <c r="C190" s="121" t="s">
        <v>228</v>
      </c>
      <c r="D190" s="146">
        <v>5000</v>
      </c>
      <c r="E190" s="114">
        <v>5000</v>
      </c>
      <c r="F190" s="147">
        <v>0</v>
      </c>
      <c r="G190" s="132"/>
      <c r="H190" s="114"/>
      <c r="I190" s="38"/>
      <c r="J190" s="158"/>
      <c r="K190" s="85"/>
      <c r="L190" s="163"/>
      <c r="M190" s="163"/>
      <c r="N190" s="163"/>
      <c r="O190" s="163"/>
    </row>
    <row r="191" spans="1:15" ht="15" x14ac:dyDescent="0.25">
      <c r="A191" s="20">
        <v>5512</v>
      </c>
      <c r="B191" s="10">
        <v>5229</v>
      </c>
      <c r="C191" s="121" t="s">
        <v>229</v>
      </c>
      <c r="D191" s="146">
        <v>0</v>
      </c>
      <c r="E191" s="114">
        <v>0</v>
      </c>
      <c r="F191" s="147">
        <v>0</v>
      </c>
      <c r="G191" s="132"/>
      <c r="H191" s="114"/>
      <c r="I191" s="38"/>
      <c r="J191" s="158"/>
      <c r="K191" s="85"/>
      <c r="L191" s="163"/>
      <c r="M191" s="163"/>
      <c r="N191" s="163"/>
      <c r="O191" s="163"/>
    </row>
    <row r="192" spans="1:15" ht="15.75" thickBot="1" x14ac:dyDescent="0.3">
      <c r="A192" s="25"/>
      <c r="B192" s="26"/>
      <c r="C192" s="126" t="s">
        <v>230</v>
      </c>
      <c r="D192" s="155">
        <f t="shared" ref="D192:O192" si="39">SUM(D176:D191)</f>
        <v>368700</v>
      </c>
      <c r="E192" s="90">
        <f t="shared" si="39"/>
        <v>805200</v>
      </c>
      <c r="F192" s="156">
        <f t="shared" si="39"/>
        <v>711910.51</v>
      </c>
      <c r="G192" s="137">
        <f t="shared" si="39"/>
        <v>100000</v>
      </c>
      <c r="H192" s="90">
        <f t="shared" si="39"/>
        <v>93010</v>
      </c>
      <c r="I192" s="72">
        <f t="shared" si="39"/>
        <v>65020.680000000008</v>
      </c>
      <c r="J192" s="155">
        <f t="shared" si="39"/>
        <v>64000</v>
      </c>
      <c r="K192" s="90">
        <f t="shared" si="39"/>
        <v>86000</v>
      </c>
      <c r="L192" s="156">
        <f t="shared" si="39"/>
        <v>43658.720000000001</v>
      </c>
      <c r="M192" s="156">
        <f t="shared" si="39"/>
        <v>110000</v>
      </c>
      <c r="N192" s="156">
        <f t="shared" si="39"/>
        <v>110000</v>
      </c>
      <c r="O192" s="156">
        <f t="shared" si="39"/>
        <v>24984.500000000004</v>
      </c>
    </row>
    <row r="193" spans="1:15" ht="15" x14ac:dyDescent="0.25">
      <c r="A193" s="14">
        <v>6112</v>
      </c>
      <c r="B193" s="15">
        <v>5011</v>
      </c>
      <c r="C193" s="120" t="s">
        <v>231</v>
      </c>
      <c r="D193" s="142">
        <v>0</v>
      </c>
      <c r="E193" s="115">
        <v>0</v>
      </c>
      <c r="F193" s="143">
        <v>0</v>
      </c>
      <c r="G193" s="130"/>
      <c r="H193" s="115"/>
      <c r="I193" s="37"/>
      <c r="J193" s="152"/>
      <c r="K193" s="84"/>
      <c r="L193" s="103"/>
      <c r="M193" s="103"/>
      <c r="N193" s="103"/>
      <c r="O193" s="103"/>
    </row>
    <row r="194" spans="1:15" ht="15" x14ac:dyDescent="0.25">
      <c r="A194" s="20">
        <v>6112</v>
      </c>
      <c r="B194" s="10">
        <v>5023</v>
      </c>
      <c r="C194" s="121" t="s">
        <v>232</v>
      </c>
      <c r="D194" s="146">
        <v>400000</v>
      </c>
      <c r="E194" s="114">
        <v>290000</v>
      </c>
      <c r="F194" s="147">
        <v>262373</v>
      </c>
      <c r="G194" s="132">
        <v>400000</v>
      </c>
      <c r="H194" s="114">
        <v>300000</v>
      </c>
      <c r="I194" s="38">
        <v>292911</v>
      </c>
      <c r="J194" s="158">
        <v>400000</v>
      </c>
      <c r="K194" s="85">
        <v>300000</v>
      </c>
      <c r="L194" s="163">
        <v>293656</v>
      </c>
      <c r="M194" s="163">
        <v>350000</v>
      </c>
      <c r="N194" s="163">
        <v>423552</v>
      </c>
      <c r="O194" s="163">
        <v>264878</v>
      </c>
    </row>
    <row r="195" spans="1:15" ht="15" x14ac:dyDescent="0.25">
      <c r="A195" s="20">
        <v>6112</v>
      </c>
      <c r="B195" s="10">
        <v>5024</v>
      </c>
      <c r="C195" s="121" t="s">
        <v>233</v>
      </c>
      <c r="D195" s="146">
        <v>0</v>
      </c>
      <c r="E195" s="114">
        <v>0</v>
      </c>
      <c r="F195" s="147">
        <v>0</v>
      </c>
      <c r="G195" s="132">
        <v>40000</v>
      </c>
      <c r="H195" s="114">
        <v>27000</v>
      </c>
      <c r="I195" s="38">
        <v>26352</v>
      </c>
      <c r="J195" s="158"/>
      <c r="K195" s="85"/>
      <c r="L195" s="163"/>
      <c r="M195" s="163"/>
      <c r="N195" s="163"/>
      <c r="O195" s="163"/>
    </row>
    <row r="196" spans="1:15" ht="15" x14ac:dyDescent="0.25">
      <c r="A196" s="20">
        <v>6112</v>
      </c>
      <c r="B196" s="10">
        <v>5032</v>
      </c>
      <c r="C196" s="121" t="s">
        <v>234</v>
      </c>
      <c r="D196" s="146">
        <v>40000</v>
      </c>
      <c r="E196" s="114">
        <v>40000</v>
      </c>
      <c r="F196" s="147">
        <v>22258</v>
      </c>
      <c r="G196" s="132"/>
      <c r="H196" s="114"/>
      <c r="I196" s="38"/>
      <c r="J196" s="158">
        <v>40000</v>
      </c>
      <c r="K196" s="85">
        <v>27000</v>
      </c>
      <c r="L196" s="163">
        <v>26580</v>
      </c>
      <c r="M196" s="163">
        <v>90000</v>
      </c>
      <c r="N196" s="163">
        <v>90000</v>
      </c>
      <c r="O196" s="163">
        <v>22021</v>
      </c>
    </row>
    <row r="197" spans="1:15" ht="15.75" thickBot="1" x14ac:dyDescent="0.3">
      <c r="A197" s="22"/>
      <c r="B197" s="23"/>
      <c r="C197" s="122" t="s">
        <v>235</v>
      </c>
      <c r="D197" s="148">
        <f t="shared" ref="D197:K197" si="40">SUM(D193:D196)</f>
        <v>440000</v>
      </c>
      <c r="E197" s="86">
        <f t="shared" si="40"/>
        <v>330000</v>
      </c>
      <c r="F197" s="149">
        <f t="shared" si="40"/>
        <v>284631</v>
      </c>
      <c r="G197" s="133">
        <f t="shared" si="40"/>
        <v>440000</v>
      </c>
      <c r="H197" s="86">
        <f t="shared" si="40"/>
        <v>327000</v>
      </c>
      <c r="I197" s="39">
        <f t="shared" si="40"/>
        <v>319263</v>
      </c>
      <c r="J197" s="148">
        <f>SUM(J193:J196)</f>
        <v>440000</v>
      </c>
      <c r="K197" s="86">
        <f t="shared" si="40"/>
        <v>327000</v>
      </c>
      <c r="L197" s="149">
        <f>SUM(L193:L196)</f>
        <v>320236</v>
      </c>
      <c r="M197" s="149">
        <f t="shared" ref="M197:O197" si="41">SUM(M193:M196)</f>
        <v>440000</v>
      </c>
      <c r="N197" s="149">
        <f t="shared" si="41"/>
        <v>513552</v>
      </c>
      <c r="O197" s="149">
        <f t="shared" si="41"/>
        <v>286899</v>
      </c>
    </row>
    <row r="198" spans="1:15" ht="15" x14ac:dyDescent="0.25">
      <c r="A198" s="14">
        <v>6114</v>
      </c>
      <c r="B198" s="15">
        <v>5019</v>
      </c>
      <c r="C198" s="120" t="s">
        <v>236</v>
      </c>
      <c r="D198" s="142">
        <v>0</v>
      </c>
      <c r="E198" s="115">
        <v>0</v>
      </c>
      <c r="F198" s="143">
        <v>0</v>
      </c>
      <c r="G198" s="130"/>
      <c r="H198" s="115"/>
      <c r="I198" s="37"/>
      <c r="J198" s="152"/>
      <c r="K198" s="84"/>
      <c r="L198" s="103"/>
      <c r="M198" s="103"/>
      <c r="N198" s="103"/>
      <c r="O198" s="103"/>
    </row>
    <row r="199" spans="1:15" ht="15" x14ac:dyDescent="0.25">
      <c r="A199" s="20">
        <v>6114</v>
      </c>
      <c r="B199" s="10">
        <v>5021</v>
      </c>
      <c r="C199" s="121" t="s">
        <v>237</v>
      </c>
      <c r="D199" s="146">
        <v>0</v>
      </c>
      <c r="E199" s="114">
        <v>0</v>
      </c>
      <c r="F199" s="147">
        <v>0</v>
      </c>
      <c r="G199" s="132"/>
      <c r="H199" s="114"/>
      <c r="I199" s="38"/>
      <c r="J199" s="158"/>
      <c r="K199" s="85">
        <v>18665</v>
      </c>
      <c r="L199" s="163">
        <f>K199</f>
        <v>18665</v>
      </c>
      <c r="M199" s="163"/>
      <c r="N199" s="163"/>
      <c r="O199" s="163"/>
    </row>
    <row r="200" spans="1:15" ht="15" x14ac:dyDescent="0.25">
      <c r="A200" s="20">
        <v>6114</v>
      </c>
      <c r="B200" s="10">
        <v>5032</v>
      </c>
      <c r="C200" s="121" t="s">
        <v>238</v>
      </c>
      <c r="D200" s="146">
        <v>0</v>
      </c>
      <c r="E200" s="114">
        <v>0</v>
      </c>
      <c r="F200" s="147">
        <v>0</v>
      </c>
      <c r="G200" s="132"/>
      <c r="H200" s="114"/>
      <c r="I200" s="38"/>
      <c r="J200" s="158"/>
      <c r="K200" s="85">
        <v>1203</v>
      </c>
      <c r="L200" s="163">
        <f t="shared" ref="L200:L205" si="42">K200</f>
        <v>1203</v>
      </c>
      <c r="M200" s="163"/>
      <c r="N200" s="163"/>
      <c r="O200" s="163"/>
    </row>
    <row r="201" spans="1:15" ht="15" x14ac:dyDescent="0.25">
      <c r="A201" s="20">
        <v>6114</v>
      </c>
      <c r="B201" s="10">
        <v>5039</v>
      </c>
      <c r="C201" s="121" t="s">
        <v>239</v>
      </c>
      <c r="D201" s="146">
        <v>0</v>
      </c>
      <c r="E201" s="114">
        <v>0</v>
      </c>
      <c r="F201" s="147">
        <v>0</v>
      </c>
      <c r="G201" s="132"/>
      <c r="H201" s="114"/>
      <c r="I201" s="38"/>
      <c r="J201" s="158"/>
      <c r="K201" s="85"/>
      <c r="L201" s="163">
        <f t="shared" si="42"/>
        <v>0</v>
      </c>
      <c r="M201" s="163"/>
      <c r="N201" s="163"/>
      <c r="O201" s="163"/>
    </row>
    <row r="202" spans="1:15" ht="15" x14ac:dyDescent="0.25">
      <c r="A202" s="20">
        <v>6114</v>
      </c>
      <c r="B202" s="10">
        <v>5139</v>
      </c>
      <c r="C202" s="121" t="s">
        <v>240</v>
      </c>
      <c r="D202" s="146">
        <v>0</v>
      </c>
      <c r="E202" s="114">
        <v>0</v>
      </c>
      <c r="F202" s="147">
        <v>0</v>
      </c>
      <c r="G202" s="132"/>
      <c r="H202" s="114"/>
      <c r="I202" s="38"/>
      <c r="J202" s="158"/>
      <c r="K202" s="85">
        <v>425</v>
      </c>
      <c r="L202" s="163">
        <f t="shared" si="42"/>
        <v>425</v>
      </c>
      <c r="M202" s="163"/>
      <c r="N202" s="163"/>
      <c r="O202" s="163"/>
    </row>
    <row r="203" spans="1:15" ht="15" x14ac:dyDescent="0.25">
      <c r="A203" s="20">
        <v>6114</v>
      </c>
      <c r="B203" s="10">
        <v>5169</v>
      </c>
      <c r="C203" s="121" t="s">
        <v>241</v>
      </c>
      <c r="D203" s="146">
        <v>0</v>
      </c>
      <c r="E203" s="114">
        <v>0</v>
      </c>
      <c r="F203" s="147">
        <v>0</v>
      </c>
      <c r="G203" s="132"/>
      <c r="H203" s="114"/>
      <c r="I203" s="38"/>
      <c r="J203" s="158"/>
      <c r="K203" s="85"/>
      <c r="L203" s="163">
        <f t="shared" si="42"/>
        <v>0</v>
      </c>
      <c r="M203" s="163"/>
      <c r="N203" s="163"/>
      <c r="O203" s="163"/>
    </row>
    <row r="204" spans="1:15" ht="15" x14ac:dyDescent="0.25">
      <c r="A204" s="20">
        <v>6114</v>
      </c>
      <c r="B204" s="10">
        <v>5173</v>
      </c>
      <c r="C204" s="121" t="s">
        <v>242</v>
      </c>
      <c r="D204" s="146">
        <v>0</v>
      </c>
      <c r="E204" s="114">
        <v>0</v>
      </c>
      <c r="F204" s="147">
        <v>0</v>
      </c>
      <c r="G204" s="132"/>
      <c r="H204" s="114"/>
      <c r="I204" s="38"/>
      <c r="J204" s="158"/>
      <c r="K204" s="85">
        <v>1092</v>
      </c>
      <c r="L204" s="163">
        <f t="shared" si="42"/>
        <v>1092</v>
      </c>
      <c r="M204" s="163"/>
      <c r="N204" s="163"/>
      <c r="O204" s="163"/>
    </row>
    <row r="205" spans="1:15" ht="15" x14ac:dyDescent="0.25">
      <c r="A205" s="20">
        <v>6114</v>
      </c>
      <c r="B205" s="10">
        <v>5175</v>
      </c>
      <c r="C205" s="121" t="s">
        <v>243</v>
      </c>
      <c r="D205" s="146">
        <v>0</v>
      </c>
      <c r="E205" s="114">
        <v>0</v>
      </c>
      <c r="F205" s="147">
        <v>0</v>
      </c>
      <c r="G205" s="132"/>
      <c r="H205" s="114"/>
      <c r="I205" s="38"/>
      <c r="J205" s="158"/>
      <c r="K205" s="85"/>
      <c r="L205" s="163">
        <f t="shared" si="42"/>
        <v>0</v>
      </c>
      <c r="M205" s="163"/>
      <c r="N205" s="163"/>
      <c r="O205" s="163"/>
    </row>
    <row r="206" spans="1:15" ht="15.75" thickBot="1" x14ac:dyDescent="0.3">
      <c r="A206" s="22"/>
      <c r="B206" s="23"/>
      <c r="C206" s="122" t="s">
        <v>244</v>
      </c>
      <c r="D206" s="148">
        <f t="shared" ref="D206:O206" si="43">SUM(D198:D205)</f>
        <v>0</v>
      </c>
      <c r="E206" s="86">
        <f t="shared" si="43"/>
        <v>0</v>
      </c>
      <c r="F206" s="149">
        <f t="shared" si="43"/>
        <v>0</v>
      </c>
      <c r="G206" s="133">
        <f t="shared" si="43"/>
        <v>0</v>
      </c>
      <c r="H206" s="86">
        <f t="shared" si="43"/>
        <v>0</v>
      </c>
      <c r="I206" s="39">
        <f t="shared" si="43"/>
        <v>0</v>
      </c>
      <c r="J206" s="148">
        <f t="shared" si="43"/>
        <v>0</v>
      </c>
      <c r="K206" s="86">
        <f t="shared" si="43"/>
        <v>21385</v>
      </c>
      <c r="L206" s="149">
        <f t="shared" si="43"/>
        <v>21385</v>
      </c>
      <c r="M206" s="149">
        <f t="shared" si="43"/>
        <v>0</v>
      </c>
      <c r="N206" s="149">
        <f t="shared" si="43"/>
        <v>0</v>
      </c>
      <c r="O206" s="149">
        <f t="shared" si="43"/>
        <v>0</v>
      </c>
    </row>
    <row r="207" spans="1:15" ht="15" x14ac:dyDescent="0.25">
      <c r="A207" s="14">
        <v>6115</v>
      </c>
      <c r="B207" s="15">
        <v>5019</v>
      </c>
      <c r="C207" s="120" t="s">
        <v>245</v>
      </c>
      <c r="D207" s="142">
        <v>0</v>
      </c>
      <c r="E207" s="115">
        <v>0</v>
      </c>
      <c r="F207" s="143">
        <v>0</v>
      </c>
      <c r="G207" s="130"/>
      <c r="H207" s="115">
        <v>0</v>
      </c>
      <c r="I207" s="37"/>
      <c r="J207" s="152"/>
      <c r="K207" s="84"/>
      <c r="L207" s="103"/>
      <c r="M207" s="103"/>
      <c r="N207" s="103"/>
      <c r="O207" s="103"/>
    </row>
    <row r="208" spans="1:15" ht="15" x14ac:dyDescent="0.25">
      <c r="A208" s="20">
        <v>6115</v>
      </c>
      <c r="B208" s="10">
        <v>5021</v>
      </c>
      <c r="C208" s="121" t="s">
        <v>246</v>
      </c>
      <c r="D208" s="146">
        <v>0</v>
      </c>
      <c r="E208" s="114">
        <v>0</v>
      </c>
      <c r="F208" s="147">
        <v>0</v>
      </c>
      <c r="G208" s="132"/>
      <c r="H208" s="114">
        <v>13795</v>
      </c>
      <c r="I208" s="38">
        <v>13795</v>
      </c>
      <c r="J208" s="158"/>
      <c r="K208" s="85"/>
      <c r="L208" s="163"/>
      <c r="M208" s="163"/>
      <c r="N208" s="163">
        <v>20275</v>
      </c>
      <c r="O208" s="163">
        <v>19315</v>
      </c>
    </row>
    <row r="209" spans="1:15" ht="15" x14ac:dyDescent="0.25">
      <c r="A209" s="20">
        <v>6115</v>
      </c>
      <c r="B209" s="10">
        <v>5029</v>
      </c>
      <c r="C209" s="121" t="s">
        <v>247</v>
      </c>
      <c r="D209" s="146">
        <v>0</v>
      </c>
      <c r="E209" s="114">
        <v>0</v>
      </c>
      <c r="F209" s="147">
        <v>0</v>
      </c>
      <c r="G209" s="132"/>
      <c r="H209" s="114"/>
      <c r="I209" s="38"/>
      <c r="J209" s="158"/>
      <c r="K209" s="85"/>
      <c r="L209" s="163"/>
      <c r="M209" s="163"/>
      <c r="N209" s="163">
        <v>2400</v>
      </c>
      <c r="O209" s="163">
        <v>2400</v>
      </c>
    </row>
    <row r="210" spans="1:15" ht="15" x14ac:dyDescent="0.25">
      <c r="A210" s="20">
        <v>6115</v>
      </c>
      <c r="B210" s="10">
        <v>5032</v>
      </c>
      <c r="C210" s="121" t="s">
        <v>248</v>
      </c>
      <c r="D210" s="146">
        <v>0</v>
      </c>
      <c r="E210" s="114">
        <v>0</v>
      </c>
      <c r="F210" s="147">
        <v>0</v>
      </c>
      <c r="G210" s="132"/>
      <c r="H210" s="114"/>
      <c r="I210" s="38"/>
      <c r="J210" s="158"/>
      <c r="K210" s="85"/>
      <c r="L210" s="163"/>
      <c r="M210" s="163"/>
      <c r="N210" s="163"/>
      <c r="O210" s="163"/>
    </row>
    <row r="211" spans="1:15" ht="15" x14ac:dyDescent="0.25">
      <c r="A211" s="20">
        <v>6115</v>
      </c>
      <c r="B211" s="10">
        <v>5137</v>
      </c>
      <c r="C211" s="121" t="s">
        <v>249</v>
      </c>
      <c r="D211" s="146">
        <v>0</v>
      </c>
      <c r="E211" s="114">
        <v>0</v>
      </c>
      <c r="F211" s="147">
        <v>0</v>
      </c>
      <c r="G211" s="132"/>
      <c r="H211" s="114"/>
      <c r="I211" s="38"/>
      <c r="J211" s="158"/>
      <c r="K211" s="85"/>
      <c r="L211" s="163"/>
      <c r="M211" s="163"/>
      <c r="N211" s="163"/>
      <c r="O211" s="163"/>
    </row>
    <row r="212" spans="1:15" ht="15" x14ac:dyDescent="0.25">
      <c r="A212" s="20">
        <v>6115</v>
      </c>
      <c r="B212" s="10">
        <v>5139</v>
      </c>
      <c r="C212" s="121" t="s">
        <v>250</v>
      </c>
      <c r="D212" s="146">
        <v>0</v>
      </c>
      <c r="E212" s="114">
        <v>0</v>
      </c>
      <c r="F212" s="147">
        <v>0</v>
      </c>
      <c r="G212" s="132"/>
      <c r="H212" s="114">
        <v>1543</v>
      </c>
      <c r="I212" s="38">
        <v>1543</v>
      </c>
      <c r="J212" s="158"/>
      <c r="K212" s="85"/>
      <c r="L212" s="163"/>
      <c r="M212" s="163"/>
      <c r="N212" s="163"/>
      <c r="O212" s="163"/>
    </row>
    <row r="213" spans="1:15" ht="15" x14ac:dyDescent="0.25">
      <c r="A213" s="20">
        <v>6115</v>
      </c>
      <c r="B213" s="10">
        <v>5161</v>
      </c>
      <c r="C213" s="121" t="s">
        <v>251</v>
      </c>
      <c r="D213" s="146">
        <v>0</v>
      </c>
      <c r="E213" s="114">
        <v>0</v>
      </c>
      <c r="F213" s="147">
        <v>0</v>
      </c>
      <c r="G213" s="132"/>
      <c r="H213" s="114"/>
      <c r="I213" s="38"/>
      <c r="J213" s="158"/>
      <c r="K213" s="85"/>
      <c r="L213" s="163"/>
      <c r="M213" s="163"/>
      <c r="N213" s="163"/>
      <c r="O213" s="163"/>
    </row>
    <row r="214" spans="1:15" ht="15" x14ac:dyDescent="0.25">
      <c r="A214" s="20">
        <v>6115</v>
      </c>
      <c r="B214" s="10">
        <v>5168</v>
      </c>
      <c r="C214" s="121" t="s">
        <v>252</v>
      </c>
      <c r="D214" s="146">
        <v>0</v>
      </c>
      <c r="E214" s="114">
        <v>0</v>
      </c>
      <c r="F214" s="147">
        <v>0</v>
      </c>
      <c r="G214" s="132"/>
      <c r="H214" s="114"/>
      <c r="I214" s="38"/>
      <c r="J214" s="158"/>
      <c r="K214" s="85"/>
      <c r="L214" s="163"/>
      <c r="M214" s="163"/>
      <c r="N214" s="163"/>
      <c r="O214" s="163"/>
    </row>
    <row r="215" spans="1:15" ht="15" x14ac:dyDescent="0.25">
      <c r="A215" s="20">
        <v>6115</v>
      </c>
      <c r="B215" s="10">
        <v>5169</v>
      </c>
      <c r="C215" s="121" t="s">
        <v>253</v>
      </c>
      <c r="D215" s="146">
        <v>0</v>
      </c>
      <c r="E215" s="114">
        <v>0</v>
      </c>
      <c r="F215" s="147">
        <v>0</v>
      </c>
      <c r="G215" s="132"/>
      <c r="H215" s="114"/>
      <c r="I215" s="38"/>
      <c r="J215" s="158"/>
      <c r="K215" s="85"/>
      <c r="L215" s="163"/>
      <c r="M215" s="163"/>
      <c r="N215" s="163"/>
      <c r="O215" s="163"/>
    </row>
    <row r="216" spans="1:15" ht="15" x14ac:dyDescent="0.25">
      <c r="A216" s="20">
        <v>6115</v>
      </c>
      <c r="B216" s="10">
        <v>5173</v>
      </c>
      <c r="C216" s="121" t="s">
        <v>254</v>
      </c>
      <c r="D216" s="146">
        <v>0</v>
      </c>
      <c r="E216" s="114">
        <v>0</v>
      </c>
      <c r="F216" s="147">
        <v>0</v>
      </c>
      <c r="G216" s="132"/>
      <c r="H216" s="114">
        <v>870</v>
      </c>
      <c r="I216" s="38">
        <v>870</v>
      </c>
      <c r="J216" s="158"/>
      <c r="K216" s="85"/>
      <c r="L216" s="163"/>
      <c r="M216" s="163"/>
      <c r="N216" s="163"/>
      <c r="O216" s="163"/>
    </row>
    <row r="217" spans="1:15" ht="15" x14ac:dyDescent="0.25">
      <c r="A217" s="20">
        <v>6115</v>
      </c>
      <c r="B217" s="10">
        <v>5175</v>
      </c>
      <c r="C217" s="121" t="s">
        <v>255</v>
      </c>
      <c r="D217" s="146">
        <v>0</v>
      </c>
      <c r="E217" s="114">
        <v>0</v>
      </c>
      <c r="F217" s="147">
        <v>0</v>
      </c>
      <c r="G217" s="132"/>
      <c r="H217" s="114"/>
      <c r="I217" s="38"/>
      <c r="J217" s="158"/>
      <c r="K217" s="85"/>
      <c r="L217" s="163"/>
      <c r="M217" s="163"/>
      <c r="N217" s="163"/>
      <c r="O217" s="163"/>
    </row>
    <row r="218" spans="1:15" ht="15.75" thickBot="1" x14ac:dyDescent="0.3">
      <c r="A218" s="25"/>
      <c r="B218" s="26"/>
      <c r="C218" s="126" t="s">
        <v>256</v>
      </c>
      <c r="D218" s="155">
        <f t="shared" ref="D218:O218" si="44">SUM(D207:D217)</f>
        <v>0</v>
      </c>
      <c r="E218" s="90">
        <f t="shared" si="44"/>
        <v>0</v>
      </c>
      <c r="F218" s="156">
        <f t="shared" si="44"/>
        <v>0</v>
      </c>
      <c r="G218" s="137">
        <f t="shared" si="44"/>
        <v>0</v>
      </c>
      <c r="H218" s="90">
        <f t="shared" si="44"/>
        <v>16208</v>
      </c>
      <c r="I218" s="72">
        <f t="shared" si="44"/>
        <v>16208</v>
      </c>
      <c r="J218" s="155">
        <f t="shared" si="44"/>
        <v>0</v>
      </c>
      <c r="K218" s="90">
        <f t="shared" si="44"/>
        <v>0</v>
      </c>
      <c r="L218" s="156">
        <f t="shared" si="44"/>
        <v>0</v>
      </c>
      <c r="M218" s="156">
        <f t="shared" si="44"/>
        <v>0</v>
      </c>
      <c r="N218" s="156">
        <f t="shared" si="44"/>
        <v>22675</v>
      </c>
      <c r="O218" s="156">
        <f t="shared" si="44"/>
        <v>21715</v>
      </c>
    </row>
    <row r="219" spans="1:15" ht="15" x14ac:dyDescent="0.25">
      <c r="A219" s="14">
        <v>6117</v>
      </c>
      <c r="B219" s="15">
        <v>5019</v>
      </c>
      <c r="C219" s="120" t="s">
        <v>257</v>
      </c>
      <c r="D219" s="142">
        <v>0</v>
      </c>
      <c r="E219" s="115">
        <v>0</v>
      </c>
      <c r="F219" s="143">
        <v>0</v>
      </c>
      <c r="G219" s="130"/>
      <c r="H219" s="115"/>
      <c r="I219" s="37"/>
      <c r="J219" s="152"/>
      <c r="K219" s="84"/>
      <c r="L219" s="103"/>
      <c r="M219" s="103"/>
      <c r="N219" s="103"/>
      <c r="O219" s="103"/>
    </row>
    <row r="220" spans="1:15" ht="15" x14ac:dyDescent="0.25">
      <c r="A220" s="20">
        <v>6117</v>
      </c>
      <c r="B220" s="10">
        <v>5021</v>
      </c>
      <c r="C220" s="121" t="s">
        <v>258</v>
      </c>
      <c r="D220" s="146">
        <v>0</v>
      </c>
      <c r="E220" s="114">
        <v>16245</v>
      </c>
      <c r="F220" s="147">
        <v>16245</v>
      </c>
      <c r="G220" s="132"/>
      <c r="H220" s="114"/>
      <c r="I220" s="38"/>
      <c r="J220" s="158"/>
      <c r="K220" s="85"/>
      <c r="L220" s="163"/>
      <c r="M220" s="163"/>
      <c r="N220" s="163"/>
      <c r="O220" s="163"/>
    </row>
    <row r="221" spans="1:15" ht="15" x14ac:dyDescent="0.25">
      <c r="A221" s="20">
        <v>6117</v>
      </c>
      <c r="B221" s="10">
        <v>5032</v>
      </c>
      <c r="C221" s="121" t="s">
        <v>259</v>
      </c>
      <c r="D221" s="146">
        <v>0</v>
      </c>
      <c r="E221" s="114">
        <v>0</v>
      </c>
      <c r="F221" s="147">
        <v>0</v>
      </c>
      <c r="G221" s="132"/>
      <c r="H221" s="114"/>
      <c r="I221" s="38"/>
      <c r="J221" s="158"/>
      <c r="K221" s="85"/>
      <c r="L221" s="163"/>
      <c r="M221" s="163"/>
      <c r="N221" s="163"/>
      <c r="O221" s="163"/>
    </row>
    <row r="222" spans="1:15" ht="15" x14ac:dyDescent="0.25">
      <c r="A222" s="20">
        <v>6117</v>
      </c>
      <c r="B222" s="10">
        <v>5139</v>
      </c>
      <c r="C222" s="121" t="s">
        <v>260</v>
      </c>
      <c r="D222" s="146">
        <v>0</v>
      </c>
      <c r="E222" s="114">
        <v>728</v>
      </c>
      <c r="F222" s="147">
        <v>728</v>
      </c>
      <c r="G222" s="132"/>
      <c r="H222" s="114"/>
      <c r="I222" s="38"/>
      <c r="J222" s="158"/>
      <c r="K222" s="85"/>
      <c r="L222" s="163"/>
      <c r="M222" s="163"/>
      <c r="N222" s="163"/>
      <c r="O222" s="163"/>
    </row>
    <row r="223" spans="1:15" ht="15" x14ac:dyDescent="0.25">
      <c r="A223" s="20">
        <v>6117</v>
      </c>
      <c r="B223" s="10">
        <v>5161</v>
      </c>
      <c r="C223" s="121" t="s">
        <v>261</v>
      </c>
      <c r="D223" s="146">
        <v>0</v>
      </c>
      <c r="E223" s="114">
        <v>0</v>
      </c>
      <c r="F223" s="147">
        <v>0</v>
      </c>
      <c r="G223" s="132"/>
      <c r="H223" s="114"/>
      <c r="I223" s="38"/>
      <c r="J223" s="158"/>
      <c r="K223" s="85"/>
      <c r="L223" s="163"/>
      <c r="M223" s="163"/>
      <c r="N223" s="163"/>
      <c r="O223" s="163"/>
    </row>
    <row r="224" spans="1:15" ht="15" x14ac:dyDescent="0.25">
      <c r="A224" s="20">
        <v>6117</v>
      </c>
      <c r="B224" s="10">
        <v>5169</v>
      </c>
      <c r="C224" s="121" t="s">
        <v>262</v>
      </c>
      <c r="D224" s="146">
        <v>0</v>
      </c>
      <c r="E224" s="114">
        <v>0</v>
      </c>
      <c r="F224" s="147">
        <v>0</v>
      </c>
      <c r="G224" s="132"/>
      <c r="H224" s="114"/>
      <c r="I224" s="38"/>
      <c r="J224" s="158"/>
      <c r="K224" s="85"/>
      <c r="L224" s="163"/>
      <c r="M224" s="163"/>
      <c r="N224" s="163"/>
      <c r="O224" s="163"/>
    </row>
    <row r="225" spans="1:15" ht="15" x14ac:dyDescent="0.25">
      <c r="A225" s="20">
        <v>6117</v>
      </c>
      <c r="B225" s="10">
        <v>5173</v>
      </c>
      <c r="C225" s="121" t="s">
        <v>263</v>
      </c>
      <c r="D225" s="146">
        <v>0</v>
      </c>
      <c r="E225" s="114">
        <v>1148</v>
      </c>
      <c r="F225" s="147">
        <v>1148</v>
      </c>
      <c r="G225" s="132"/>
      <c r="H225" s="114"/>
      <c r="I225" s="38"/>
      <c r="J225" s="158"/>
      <c r="K225" s="85"/>
      <c r="L225" s="163"/>
      <c r="M225" s="163"/>
      <c r="N225" s="163"/>
      <c r="O225" s="163"/>
    </row>
    <row r="226" spans="1:15" ht="15" x14ac:dyDescent="0.25">
      <c r="A226" s="20">
        <v>6117</v>
      </c>
      <c r="B226" s="10">
        <v>5175</v>
      </c>
      <c r="C226" s="121" t="s">
        <v>264</v>
      </c>
      <c r="D226" s="146">
        <v>0</v>
      </c>
      <c r="E226" s="114">
        <v>0</v>
      </c>
      <c r="F226" s="147">
        <v>0</v>
      </c>
      <c r="G226" s="132"/>
      <c r="H226" s="114"/>
      <c r="I226" s="38"/>
      <c r="J226" s="158"/>
      <c r="K226" s="85"/>
      <c r="L226" s="163"/>
      <c r="M226" s="163"/>
      <c r="N226" s="163"/>
      <c r="O226" s="163"/>
    </row>
    <row r="227" spans="1:15" ht="15.75" thickBot="1" x14ac:dyDescent="0.3">
      <c r="A227" s="22"/>
      <c r="B227" s="23"/>
      <c r="C227" s="122" t="s">
        <v>265</v>
      </c>
      <c r="D227" s="148">
        <f t="shared" ref="D227:L227" si="45">SUM(D219:D226)</f>
        <v>0</v>
      </c>
      <c r="E227" s="86">
        <f t="shared" si="45"/>
        <v>18121</v>
      </c>
      <c r="F227" s="149">
        <f t="shared" si="45"/>
        <v>18121</v>
      </c>
      <c r="G227" s="133">
        <f t="shared" si="45"/>
        <v>0</v>
      </c>
      <c r="H227" s="86">
        <f t="shared" si="45"/>
        <v>0</v>
      </c>
      <c r="I227" s="39">
        <f t="shared" si="45"/>
        <v>0</v>
      </c>
      <c r="J227" s="148">
        <f t="shared" si="45"/>
        <v>0</v>
      </c>
      <c r="K227" s="86">
        <f t="shared" si="45"/>
        <v>0</v>
      </c>
      <c r="L227" s="149">
        <f t="shared" si="45"/>
        <v>0</v>
      </c>
      <c r="M227" s="149">
        <f t="shared" ref="M227" si="46">SUM(M219:M226)</f>
        <v>0</v>
      </c>
      <c r="N227" s="149">
        <f t="shared" ref="N227" si="47">SUM(N219:N226)</f>
        <v>0</v>
      </c>
      <c r="O227" s="149">
        <f t="shared" ref="O227" si="48">SUM(O219:O226)</f>
        <v>0</v>
      </c>
    </row>
    <row r="228" spans="1:15" ht="15" x14ac:dyDescent="0.25">
      <c r="A228" s="14">
        <v>6118</v>
      </c>
      <c r="B228" s="15">
        <v>5019</v>
      </c>
      <c r="C228" s="120" t="s">
        <v>266</v>
      </c>
      <c r="D228" s="142">
        <v>0</v>
      </c>
      <c r="E228" s="115">
        <v>0</v>
      </c>
      <c r="F228" s="143">
        <v>0</v>
      </c>
      <c r="G228" s="130"/>
      <c r="H228" s="115"/>
      <c r="I228" s="37"/>
      <c r="J228" s="152"/>
      <c r="K228" s="84"/>
      <c r="L228" s="103"/>
      <c r="M228" s="103"/>
      <c r="N228" s="103"/>
      <c r="O228" s="103"/>
    </row>
    <row r="229" spans="1:15" ht="15" x14ac:dyDescent="0.25">
      <c r="A229" s="20">
        <v>6118</v>
      </c>
      <c r="B229" s="10">
        <v>5021</v>
      </c>
      <c r="C229" s="121" t="s">
        <v>267</v>
      </c>
      <c r="D229" s="146">
        <v>0</v>
      </c>
      <c r="E229" s="114">
        <v>0</v>
      </c>
      <c r="F229" s="147">
        <v>0</v>
      </c>
      <c r="G229" s="132"/>
      <c r="H229" s="114"/>
      <c r="I229" s="38"/>
      <c r="J229" s="158"/>
      <c r="K229" s="85"/>
      <c r="L229" s="163"/>
      <c r="M229" s="163"/>
      <c r="N229" s="163"/>
      <c r="O229" s="163"/>
    </row>
    <row r="230" spans="1:15" ht="15" x14ac:dyDescent="0.25">
      <c r="A230" s="20">
        <v>6118</v>
      </c>
      <c r="B230" s="10">
        <v>5139</v>
      </c>
      <c r="C230" s="121" t="s">
        <v>268</v>
      </c>
      <c r="D230" s="146">
        <v>0</v>
      </c>
      <c r="E230" s="114">
        <v>0</v>
      </c>
      <c r="F230" s="147">
        <v>0</v>
      </c>
      <c r="G230" s="132"/>
      <c r="H230" s="114"/>
      <c r="I230" s="38"/>
      <c r="J230" s="158"/>
      <c r="K230" s="85"/>
      <c r="L230" s="163"/>
      <c r="M230" s="163"/>
      <c r="N230" s="163"/>
      <c r="O230" s="163"/>
    </row>
    <row r="231" spans="1:15" ht="15" x14ac:dyDescent="0.25">
      <c r="A231" s="20">
        <v>6118</v>
      </c>
      <c r="B231" s="10">
        <v>5169</v>
      </c>
      <c r="C231" s="121" t="s">
        <v>269</v>
      </c>
      <c r="D231" s="146">
        <v>0</v>
      </c>
      <c r="E231" s="114">
        <v>0</v>
      </c>
      <c r="F231" s="147">
        <v>0</v>
      </c>
      <c r="G231" s="132"/>
      <c r="H231" s="114"/>
      <c r="I231" s="38"/>
      <c r="J231" s="158"/>
      <c r="K231" s="85"/>
      <c r="L231" s="163"/>
      <c r="M231" s="163"/>
      <c r="N231" s="163"/>
      <c r="O231" s="163"/>
    </row>
    <row r="232" spans="1:15" ht="15" x14ac:dyDescent="0.25">
      <c r="A232" s="20">
        <v>6118</v>
      </c>
      <c r="B232" s="10">
        <v>5173</v>
      </c>
      <c r="C232" s="121" t="s">
        <v>270</v>
      </c>
      <c r="D232" s="146">
        <v>0</v>
      </c>
      <c r="E232" s="114">
        <v>0</v>
      </c>
      <c r="F232" s="147">
        <v>0</v>
      </c>
      <c r="G232" s="132"/>
      <c r="H232" s="114"/>
      <c r="I232" s="38"/>
      <c r="J232" s="158"/>
      <c r="K232" s="85"/>
      <c r="L232" s="163"/>
      <c r="M232" s="163"/>
      <c r="N232" s="163"/>
      <c r="O232" s="163"/>
    </row>
    <row r="233" spans="1:15" ht="15" x14ac:dyDescent="0.25">
      <c r="A233" s="20">
        <v>6118</v>
      </c>
      <c r="B233" s="10">
        <v>5175</v>
      </c>
      <c r="C233" s="121" t="s">
        <v>271</v>
      </c>
      <c r="D233" s="146">
        <v>0</v>
      </c>
      <c r="E233" s="114">
        <v>0</v>
      </c>
      <c r="F233" s="147">
        <v>0</v>
      </c>
      <c r="G233" s="132"/>
      <c r="H233" s="114"/>
      <c r="I233" s="38"/>
      <c r="J233" s="158"/>
      <c r="K233" s="85"/>
      <c r="L233" s="163"/>
      <c r="M233" s="163"/>
      <c r="N233" s="163"/>
      <c r="O233" s="163"/>
    </row>
    <row r="234" spans="1:15" ht="15.75" thickBot="1" x14ac:dyDescent="0.3">
      <c r="A234" s="22"/>
      <c r="B234" s="23"/>
      <c r="C234" s="122" t="s">
        <v>272</v>
      </c>
      <c r="D234" s="148">
        <f t="shared" ref="D234:O234" si="49">SUM(D228:D233)</f>
        <v>0</v>
      </c>
      <c r="E234" s="86">
        <f t="shared" si="49"/>
        <v>0</v>
      </c>
      <c r="F234" s="149">
        <f t="shared" si="49"/>
        <v>0</v>
      </c>
      <c r="G234" s="133">
        <f t="shared" si="49"/>
        <v>0</v>
      </c>
      <c r="H234" s="86">
        <f t="shared" si="49"/>
        <v>0</v>
      </c>
      <c r="I234" s="39">
        <f t="shared" si="49"/>
        <v>0</v>
      </c>
      <c r="J234" s="148">
        <f t="shared" si="49"/>
        <v>0</v>
      </c>
      <c r="K234" s="86">
        <f t="shared" si="49"/>
        <v>0</v>
      </c>
      <c r="L234" s="149">
        <f t="shared" si="49"/>
        <v>0</v>
      </c>
      <c r="M234" s="149">
        <f t="shared" si="49"/>
        <v>0</v>
      </c>
      <c r="N234" s="149">
        <f t="shared" si="49"/>
        <v>0</v>
      </c>
      <c r="O234" s="149">
        <f t="shared" si="49"/>
        <v>0</v>
      </c>
    </row>
    <row r="235" spans="1:15" ht="15" x14ac:dyDescent="0.25">
      <c r="A235" s="28">
        <v>6149</v>
      </c>
      <c r="B235" s="28">
        <v>5139</v>
      </c>
      <c r="C235" s="125" t="s">
        <v>273</v>
      </c>
      <c r="D235" s="144">
        <v>0</v>
      </c>
      <c r="E235" s="116">
        <v>0</v>
      </c>
      <c r="F235" s="145">
        <v>0</v>
      </c>
      <c r="G235" s="131"/>
      <c r="H235" s="116"/>
      <c r="I235" s="40"/>
      <c r="J235" s="161"/>
      <c r="K235" s="89"/>
      <c r="L235" s="162"/>
      <c r="M235" s="162"/>
      <c r="N235" s="162"/>
      <c r="O235" s="162"/>
    </row>
    <row r="236" spans="1:15" ht="15.75" thickBot="1" x14ac:dyDescent="0.3">
      <c r="A236" s="26"/>
      <c r="B236" s="26"/>
      <c r="C236" s="126" t="s">
        <v>274</v>
      </c>
      <c r="D236" s="155">
        <f t="shared" ref="D236:O236" si="50">SUM(D235:D235)</f>
        <v>0</v>
      </c>
      <c r="E236" s="90">
        <f t="shared" si="50"/>
        <v>0</v>
      </c>
      <c r="F236" s="156">
        <f t="shared" si="50"/>
        <v>0</v>
      </c>
      <c r="G236" s="137">
        <f t="shared" si="50"/>
        <v>0</v>
      </c>
      <c r="H236" s="90">
        <f t="shared" si="50"/>
        <v>0</v>
      </c>
      <c r="I236" s="72">
        <f t="shared" si="50"/>
        <v>0</v>
      </c>
      <c r="J236" s="155">
        <f t="shared" si="50"/>
        <v>0</v>
      </c>
      <c r="K236" s="90">
        <f t="shared" si="50"/>
        <v>0</v>
      </c>
      <c r="L236" s="156">
        <f t="shared" si="50"/>
        <v>0</v>
      </c>
      <c r="M236" s="156">
        <f t="shared" si="50"/>
        <v>0</v>
      </c>
      <c r="N236" s="156">
        <f t="shared" si="50"/>
        <v>0</v>
      </c>
      <c r="O236" s="156">
        <f t="shared" si="50"/>
        <v>0</v>
      </c>
    </row>
    <row r="237" spans="1:15" ht="15" x14ac:dyDescent="0.25">
      <c r="A237" s="14">
        <v>6171</v>
      </c>
      <c r="B237" s="15">
        <v>5011</v>
      </c>
      <c r="C237" s="120" t="s">
        <v>275</v>
      </c>
      <c r="D237" s="142">
        <v>0</v>
      </c>
      <c r="E237" s="115">
        <v>0</v>
      </c>
      <c r="F237" s="143">
        <v>0</v>
      </c>
      <c r="G237" s="130"/>
      <c r="H237" s="115"/>
      <c r="I237" s="37"/>
      <c r="J237" s="152"/>
      <c r="K237" s="84"/>
      <c r="L237" s="103"/>
      <c r="M237" s="103"/>
      <c r="N237" s="103"/>
      <c r="O237" s="103"/>
    </row>
    <row r="238" spans="1:15" ht="15" x14ac:dyDescent="0.25">
      <c r="A238" s="20">
        <v>6171</v>
      </c>
      <c r="B238" s="10">
        <v>5019</v>
      </c>
      <c r="C238" s="121" t="s">
        <v>276</v>
      </c>
      <c r="D238" s="146">
        <v>0</v>
      </c>
      <c r="E238" s="114">
        <v>0</v>
      </c>
      <c r="F238" s="147">
        <v>0</v>
      </c>
      <c r="G238" s="132"/>
      <c r="H238" s="114"/>
      <c r="I238" s="38"/>
      <c r="J238" s="158"/>
      <c r="K238" s="85"/>
      <c r="L238" s="163"/>
      <c r="M238" s="163"/>
      <c r="N238" s="163"/>
      <c r="O238" s="163"/>
    </row>
    <row r="239" spans="1:15" ht="15" x14ac:dyDescent="0.25">
      <c r="A239" s="20">
        <v>6171</v>
      </c>
      <c r="B239" s="10">
        <v>5021</v>
      </c>
      <c r="C239" s="121" t="s">
        <v>277</v>
      </c>
      <c r="D239" s="146">
        <v>0</v>
      </c>
      <c r="E239" s="114">
        <v>15000</v>
      </c>
      <c r="F239" s="147">
        <v>11020</v>
      </c>
      <c r="G239" s="132">
        <v>17000</v>
      </c>
      <c r="H239" s="114">
        <v>27000</v>
      </c>
      <c r="I239" s="38">
        <v>25144</v>
      </c>
      <c r="J239" s="158">
        <v>25000</v>
      </c>
      <c r="K239" s="85">
        <v>15000</v>
      </c>
      <c r="L239" s="163">
        <v>13713</v>
      </c>
      <c r="M239" s="163">
        <v>15000</v>
      </c>
      <c r="N239" s="163">
        <v>15000</v>
      </c>
      <c r="O239" s="163">
        <v>7894</v>
      </c>
    </row>
    <row r="240" spans="1:15" ht="15" x14ac:dyDescent="0.25">
      <c r="A240" s="20">
        <v>6171</v>
      </c>
      <c r="B240" s="10">
        <v>5031</v>
      </c>
      <c r="C240" s="121" t="s">
        <v>278</v>
      </c>
      <c r="D240" s="146">
        <v>0</v>
      </c>
      <c r="E240" s="114">
        <v>0</v>
      </c>
      <c r="F240" s="147">
        <v>0</v>
      </c>
      <c r="G240" s="132"/>
      <c r="H240" s="114"/>
      <c r="I240" s="38"/>
      <c r="J240" s="158"/>
      <c r="K240" s="85"/>
      <c r="L240" s="163"/>
      <c r="M240" s="163"/>
      <c r="N240" s="163"/>
      <c r="O240" s="163"/>
    </row>
    <row r="241" spans="1:15" ht="15" x14ac:dyDescent="0.25">
      <c r="A241" s="20">
        <v>6171</v>
      </c>
      <c r="B241" s="10">
        <v>5032</v>
      </c>
      <c r="C241" s="121" t="s">
        <v>279</v>
      </c>
      <c r="D241" s="146">
        <v>0</v>
      </c>
      <c r="E241" s="114">
        <v>0</v>
      </c>
      <c r="F241" s="147">
        <v>0</v>
      </c>
      <c r="G241" s="132"/>
      <c r="H241" s="114"/>
      <c r="I241" s="38"/>
      <c r="J241" s="158"/>
      <c r="K241" s="85"/>
      <c r="L241" s="163"/>
      <c r="M241" s="163"/>
      <c r="N241" s="163"/>
      <c r="O241" s="163"/>
    </row>
    <row r="242" spans="1:15" ht="15" x14ac:dyDescent="0.25">
      <c r="A242" s="20">
        <v>6171</v>
      </c>
      <c r="B242" s="10">
        <v>5136</v>
      </c>
      <c r="C242" s="121" t="s">
        <v>280</v>
      </c>
      <c r="D242" s="146">
        <v>15000</v>
      </c>
      <c r="E242" s="114">
        <v>15000</v>
      </c>
      <c r="F242" s="147">
        <v>8778</v>
      </c>
      <c r="G242" s="132">
        <v>5000</v>
      </c>
      <c r="H242" s="114">
        <v>500</v>
      </c>
      <c r="I242" s="38">
        <v>283.20999999999998</v>
      </c>
      <c r="J242" s="158">
        <v>1000</v>
      </c>
      <c r="K242" s="85">
        <v>1000</v>
      </c>
      <c r="L242" s="163">
        <v>447.5</v>
      </c>
      <c r="M242" s="163">
        <v>1000</v>
      </c>
      <c r="N242" s="163">
        <v>1000</v>
      </c>
      <c r="O242" s="163"/>
    </row>
    <row r="243" spans="1:15" ht="15" x14ac:dyDescent="0.25">
      <c r="A243" s="20">
        <v>6171</v>
      </c>
      <c r="B243" s="10">
        <v>5137</v>
      </c>
      <c r="C243" s="121" t="s">
        <v>281</v>
      </c>
      <c r="D243" s="146">
        <v>30000</v>
      </c>
      <c r="E243" s="114">
        <v>70000</v>
      </c>
      <c r="F243" s="147">
        <v>67754.8</v>
      </c>
      <c r="G243" s="132">
        <v>50000</v>
      </c>
      <c r="H243" s="114">
        <v>90000</v>
      </c>
      <c r="I243" s="38">
        <v>89917.47</v>
      </c>
      <c r="J243" s="158">
        <v>40000</v>
      </c>
      <c r="K243" s="85">
        <v>62000</v>
      </c>
      <c r="L243" s="163">
        <v>61109.14</v>
      </c>
      <c r="M243" s="163">
        <v>100000</v>
      </c>
      <c r="N243" s="163">
        <v>100000</v>
      </c>
      <c r="O243" s="163">
        <v>4899</v>
      </c>
    </row>
    <row r="244" spans="1:15" ht="15" x14ac:dyDescent="0.25">
      <c r="A244" s="20">
        <v>6171</v>
      </c>
      <c r="B244" s="10">
        <v>5138</v>
      </c>
      <c r="C244" s="121" t="s">
        <v>282</v>
      </c>
      <c r="D244" s="146">
        <v>0</v>
      </c>
      <c r="E244" s="114">
        <v>0</v>
      </c>
      <c r="F244" s="147">
        <v>0</v>
      </c>
      <c r="G244" s="132"/>
      <c r="H244" s="114"/>
      <c r="I244" s="38"/>
      <c r="J244" s="158"/>
      <c r="K244" s="85"/>
      <c r="L244" s="163"/>
      <c r="M244" s="163"/>
      <c r="N244" s="163"/>
      <c r="O244" s="163"/>
    </row>
    <row r="245" spans="1:15" ht="15" x14ac:dyDescent="0.25">
      <c r="A245" s="20">
        <v>6171</v>
      </c>
      <c r="B245" s="10">
        <v>5139</v>
      </c>
      <c r="C245" s="121" t="s">
        <v>283</v>
      </c>
      <c r="D245" s="146">
        <v>20000</v>
      </c>
      <c r="E245" s="114">
        <v>53000</v>
      </c>
      <c r="F245" s="147">
        <v>52611.86</v>
      </c>
      <c r="G245" s="132">
        <v>40000</v>
      </c>
      <c r="H245" s="114">
        <v>107200</v>
      </c>
      <c r="I245" s="38">
        <v>99565.4</v>
      </c>
      <c r="J245" s="158">
        <v>50000</v>
      </c>
      <c r="K245" s="85">
        <v>15000</v>
      </c>
      <c r="L245" s="163">
        <v>14620.05</v>
      </c>
      <c r="M245" s="163">
        <v>20000</v>
      </c>
      <c r="N245" s="163">
        <v>20000</v>
      </c>
      <c r="O245" s="163">
        <v>11819.74</v>
      </c>
    </row>
    <row r="246" spans="1:15" ht="15" x14ac:dyDescent="0.25">
      <c r="A246" s="20">
        <v>6171</v>
      </c>
      <c r="B246" s="10">
        <v>5151</v>
      </c>
      <c r="C246" s="121" t="s">
        <v>284</v>
      </c>
      <c r="D246" s="146">
        <v>0</v>
      </c>
      <c r="E246" s="114">
        <v>0</v>
      </c>
      <c r="F246" s="147">
        <v>0</v>
      </c>
      <c r="G246" s="132" t="s">
        <v>335</v>
      </c>
      <c r="H246" s="114">
        <v>300</v>
      </c>
      <c r="I246" s="38">
        <v>164</v>
      </c>
      <c r="J246" s="158">
        <v>1000</v>
      </c>
      <c r="K246" s="85">
        <v>1000</v>
      </c>
      <c r="L246" s="163">
        <v>-2635</v>
      </c>
      <c r="M246" s="163">
        <v>1000</v>
      </c>
      <c r="N246" s="163">
        <v>19000</v>
      </c>
      <c r="O246" s="163">
        <v>2775</v>
      </c>
    </row>
    <row r="247" spans="1:15" ht="15" x14ac:dyDescent="0.25">
      <c r="A247" s="20">
        <v>6171</v>
      </c>
      <c r="B247" s="10">
        <v>5153</v>
      </c>
      <c r="C247" s="121" t="s">
        <v>285</v>
      </c>
      <c r="D247" s="146">
        <v>0</v>
      </c>
      <c r="E247" s="114">
        <v>0</v>
      </c>
      <c r="F247" s="147">
        <v>0</v>
      </c>
      <c r="G247" s="132"/>
      <c r="H247" s="114"/>
      <c r="I247" s="38"/>
      <c r="J247" s="158"/>
      <c r="K247" s="85"/>
      <c r="L247" s="163"/>
      <c r="M247" s="163"/>
      <c r="N247" s="163"/>
      <c r="O247" s="163"/>
    </row>
    <row r="248" spans="1:15" ht="15" x14ac:dyDescent="0.25">
      <c r="A248" s="20">
        <v>6171</v>
      </c>
      <c r="B248" s="10">
        <v>5154</v>
      </c>
      <c r="C248" s="121" t="s">
        <v>286</v>
      </c>
      <c r="D248" s="146">
        <v>90000</v>
      </c>
      <c r="E248" s="114">
        <v>90000</v>
      </c>
      <c r="F248" s="147">
        <v>40411</v>
      </c>
      <c r="G248" s="132">
        <v>45000</v>
      </c>
      <c r="H248" s="114">
        <v>38000</v>
      </c>
      <c r="I248" s="38">
        <v>37752.01</v>
      </c>
      <c r="J248" s="158">
        <v>38000</v>
      </c>
      <c r="K248" s="85">
        <v>39000</v>
      </c>
      <c r="L248" s="163">
        <v>38835.61</v>
      </c>
      <c r="M248" s="163">
        <v>50000</v>
      </c>
      <c r="N248" s="163">
        <v>50000</v>
      </c>
      <c r="O248" s="163">
        <v>39725.57</v>
      </c>
    </row>
    <row r="249" spans="1:15" ht="15" x14ac:dyDescent="0.25">
      <c r="A249" s="20">
        <v>6171</v>
      </c>
      <c r="B249" s="10">
        <v>5161</v>
      </c>
      <c r="C249" s="121" t="s">
        <v>287</v>
      </c>
      <c r="D249" s="146">
        <v>2000</v>
      </c>
      <c r="E249" s="114">
        <v>2000</v>
      </c>
      <c r="F249" s="147">
        <v>889</v>
      </c>
      <c r="G249" s="132">
        <v>1000</v>
      </c>
      <c r="H249" s="114">
        <v>1000</v>
      </c>
      <c r="I249" s="38">
        <v>715</v>
      </c>
      <c r="J249" s="158">
        <v>1000</v>
      </c>
      <c r="K249" s="85">
        <v>1000</v>
      </c>
      <c r="L249" s="163">
        <v>504</v>
      </c>
      <c r="M249" s="163">
        <v>1000</v>
      </c>
      <c r="N249" s="163">
        <v>1000</v>
      </c>
      <c r="O249" s="163">
        <v>186</v>
      </c>
    </row>
    <row r="250" spans="1:15" ht="15" x14ac:dyDescent="0.25">
      <c r="A250" s="20">
        <v>6171</v>
      </c>
      <c r="B250" s="10">
        <v>5162</v>
      </c>
      <c r="C250" s="121" t="s">
        <v>288</v>
      </c>
      <c r="D250" s="146">
        <v>25000</v>
      </c>
      <c r="E250" s="114">
        <v>25000</v>
      </c>
      <c r="F250" s="147">
        <v>21651.33</v>
      </c>
      <c r="G250" s="132">
        <v>20000</v>
      </c>
      <c r="H250" s="114">
        <v>15000</v>
      </c>
      <c r="I250" s="38">
        <v>14867.89</v>
      </c>
      <c r="J250" s="158">
        <v>15000</v>
      </c>
      <c r="K250" s="85">
        <v>15600</v>
      </c>
      <c r="L250" s="163">
        <v>15064.67</v>
      </c>
      <c r="M250" s="163">
        <v>15000</v>
      </c>
      <c r="N250" s="163">
        <v>17500</v>
      </c>
      <c r="O250" s="163">
        <v>14361.55</v>
      </c>
    </row>
    <row r="251" spans="1:15" ht="15" x14ac:dyDescent="0.25">
      <c r="A251" s="20">
        <v>6171</v>
      </c>
      <c r="B251" s="10">
        <v>5163</v>
      </c>
      <c r="C251" s="121" t="s">
        <v>289</v>
      </c>
      <c r="D251" s="146">
        <v>10000</v>
      </c>
      <c r="E251" s="114">
        <v>10000</v>
      </c>
      <c r="F251" s="147">
        <v>0</v>
      </c>
      <c r="G251" s="132"/>
      <c r="H251" s="114"/>
      <c r="I251" s="38"/>
      <c r="J251" s="158"/>
      <c r="K251" s="85"/>
      <c r="L251" s="163"/>
      <c r="M251" s="163"/>
      <c r="N251" s="163"/>
      <c r="O251" s="163"/>
    </row>
    <row r="252" spans="1:15" ht="15" x14ac:dyDescent="0.25">
      <c r="A252" s="20">
        <v>6171</v>
      </c>
      <c r="B252" s="10">
        <v>5166</v>
      </c>
      <c r="C252" s="121" t="s">
        <v>290</v>
      </c>
      <c r="D252" s="146">
        <v>144000</v>
      </c>
      <c r="E252" s="114">
        <v>168000</v>
      </c>
      <c r="F252" s="147">
        <v>168000</v>
      </c>
      <c r="G252" s="132">
        <v>145000</v>
      </c>
      <c r="H252" s="114">
        <v>145000</v>
      </c>
      <c r="I252" s="38">
        <v>144000</v>
      </c>
      <c r="J252" s="158">
        <v>145000</v>
      </c>
      <c r="K252" s="85">
        <v>145000</v>
      </c>
      <c r="L252" s="163">
        <v>144000</v>
      </c>
      <c r="M252" s="163">
        <v>145000</v>
      </c>
      <c r="N252" s="163">
        <v>145000</v>
      </c>
      <c r="O252" s="163">
        <v>120000</v>
      </c>
    </row>
    <row r="253" spans="1:15" ht="15" x14ac:dyDescent="0.25">
      <c r="A253" s="20">
        <v>6171</v>
      </c>
      <c r="B253" s="10">
        <v>5168</v>
      </c>
      <c r="C253" s="121" t="s">
        <v>291</v>
      </c>
      <c r="D253" s="146">
        <v>25000</v>
      </c>
      <c r="E253" s="114">
        <v>29879</v>
      </c>
      <c r="F253" s="147">
        <v>28117.4</v>
      </c>
      <c r="G253" s="132">
        <v>30000</v>
      </c>
      <c r="H253" s="114">
        <v>25000</v>
      </c>
      <c r="I253" s="38">
        <v>23402.61</v>
      </c>
      <c r="J253" s="158">
        <v>25000</v>
      </c>
      <c r="K253" s="85">
        <v>28500</v>
      </c>
      <c r="L253" s="163">
        <v>28278.11</v>
      </c>
      <c r="M253" s="163">
        <v>30000</v>
      </c>
      <c r="N253" s="163">
        <v>30000</v>
      </c>
      <c r="O253" s="163">
        <v>26966.06</v>
      </c>
    </row>
    <row r="254" spans="1:15" ht="15" x14ac:dyDescent="0.25">
      <c r="A254" s="20">
        <v>6171</v>
      </c>
      <c r="B254" s="10">
        <v>5169</v>
      </c>
      <c r="C254" s="121" t="s">
        <v>292</v>
      </c>
      <c r="D254" s="146">
        <v>50000</v>
      </c>
      <c r="E254" s="114">
        <v>70000</v>
      </c>
      <c r="F254" s="147">
        <v>36916.230000000003</v>
      </c>
      <c r="G254" s="132">
        <v>35000</v>
      </c>
      <c r="H254" s="114">
        <v>74000</v>
      </c>
      <c r="I254" s="38">
        <v>72843.399999999994</v>
      </c>
      <c r="J254" s="158">
        <v>80000</v>
      </c>
      <c r="K254" s="85">
        <v>26000</v>
      </c>
      <c r="L254" s="163">
        <v>25714.32</v>
      </c>
      <c r="M254" s="163">
        <v>60000</v>
      </c>
      <c r="N254" s="163">
        <v>60000</v>
      </c>
      <c r="O254" s="163">
        <v>30929.83</v>
      </c>
    </row>
    <row r="255" spans="1:15" ht="15" x14ac:dyDescent="0.25">
      <c r="A255" s="20">
        <v>6171</v>
      </c>
      <c r="B255" s="10">
        <v>5171</v>
      </c>
      <c r="C255" s="121" t="s">
        <v>293</v>
      </c>
      <c r="D255" s="146">
        <v>150000</v>
      </c>
      <c r="E255" s="114">
        <v>103584</v>
      </c>
      <c r="F255" s="147">
        <v>28613.09</v>
      </c>
      <c r="G255" s="132">
        <v>210000</v>
      </c>
      <c r="H255" s="114">
        <v>185000</v>
      </c>
      <c r="I255" s="38">
        <v>184187.7</v>
      </c>
      <c r="J255" s="158">
        <v>40000</v>
      </c>
      <c r="K255" s="85">
        <v>40000</v>
      </c>
      <c r="L255" s="163">
        <v>0</v>
      </c>
      <c r="M255" s="163">
        <v>60000</v>
      </c>
      <c r="N255" s="163">
        <v>60000</v>
      </c>
      <c r="O255" s="163">
        <v>1349.15</v>
      </c>
    </row>
    <row r="256" spans="1:15" ht="15" x14ac:dyDescent="0.25">
      <c r="A256" s="20">
        <v>6171</v>
      </c>
      <c r="B256" s="10">
        <v>5172</v>
      </c>
      <c r="C256" s="121" t="s">
        <v>294</v>
      </c>
      <c r="D256" s="146">
        <v>0</v>
      </c>
      <c r="E256" s="114">
        <v>0</v>
      </c>
      <c r="F256" s="147">
        <v>0</v>
      </c>
      <c r="G256" s="132"/>
      <c r="H256" s="114"/>
      <c r="I256" s="38"/>
      <c r="J256" s="158"/>
      <c r="K256" s="85"/>
      <c r="L256" s="163"/>
      <c r="M256" s="163">
        <v>0</v>
      </c>
      <c r="N256" s="163">
        <v>18137.900000000001</v>
      </c>
      <c r="O256" s="163">
        <v>18137.900000000001</v>
      </c>
    </row>
    <row r="257" spans="1:15" ht="15" x14ac:dyDescent="0.25">
      <c r="A257" s="20">
        <v>6171</v>
      </c>
      <c r="B257" s="10">
        <v>5173</v>
      </c>
      <c r="C257" s="121" t="s">
        <v>295</v>
      </c>
      <c r="D257" s="146">
        <v>5000</v>
      </c>
      <c r="E257" s="114">
        <v>5000</v>
      </c>
      <c r="F257" s="147">
        <v>0</v>
      </c>
      <c r="G257" s="132">
        <v>0</v>
      </c>
      <c r="H257" s="114"/>
      <c r="I257" s="38"/>
      <c r="J257" s="158"/>
      <c r="K257" s="85"/>
      <c r="L257" s="163"/>
      <c r="M257" s="163"/>
      <c r="N257" s="163"/>
      <c r="O257" s="163"/>
    </row>
    <row r="258" spans="1:15" ht="15" x14ac:dyDescent="0.25">
      <c r="A258" s="20">
        <v>6171</v>
      </c>
      <c r="B258" s="10">
        <v>5175</v>
      </c>
      <c r="C258" s="121" t="s">
        <v>296</v>
      </c>
      <c r="D258" s="146">
        <v>5000</v>
      </c>
      <c r="E258" s="114">
        <v>5000</v>
      </c>
      <c r="F258" s="147">
        <v>3752</v>
      </c>
      <c r="G258" s="132">
        <v>2000</v>
      </c>
      <c r="H258" s="114">
        <v>1300</v>
      </c>
      <c r="I258" s="38">
        <v>1164</v>
      </c>
      <c r="J258" s="158">
        <v>2000</v>
      </c>
      <c r="K258" s="85">
        <v>2000</v>
      </c>
      <c r="L258" s="163">
        <v>1381</v>
      </c>
      <c r="M258" s="163">
        <v>2000</v>
      </c>
      <c r="N258" s="163">
        <v>5500</v>
      </c>
      <c r="O258" s="163">
        <v>5275</v>
      </c>
    </row>
    <row r="259" spans="1:15" ht="15" x14ac:dyDescent="0.25">
      <c r="A259" s="20">
        <v>6171</v>
      </c>
      <c r="B259" s="10">
        <v>5176</v>
      </c>
      <c r="C259" s="121" t="s">
        <v>297</v>
      </c>
      <c r="D259" s="146">
        <v>0</v>
      </c>
      <c r="E259" s="114">
        <v>0</v>
      </c>
      <c r="F259" s="147">
        <v>0</v>
      </c>
      <c r="G259" s="132"/>
      <c r="H259" s="114"/>
      <c r="I259" s="38"/>
      <c r="J259" s="158"/>
      <c r="K259" s="85"/>
      <c r="L259" s="163"/>
      <c r="M259" s="163"/>
      <c r="N259" s="163"/>
      <c r="O259" s="163"/>
    </row>
    <row r="260" spans="1:15" ht="15" x14ac:dyDescent="0.25">
      <c r="A260" s="20">
        <v>6171</v>
      </c>
      <c r="B260" s="10">
        <v>5179</v>
      </c>
      <c r="C260" s="121" t="s">
        <v>298</v>
      </c>
      <c r="D260" s="146">
        <v>10000</v>
      </c>
      <c r="E260" s="114">
        <v>0</v>
      </c>
      <c r="F260" s="147">
        <v>0</v>
      </c>
      <c r="G260" s="132"/>
      <c r="H260" s="114"/>
      <c r="I260" s="38"/>
      <c r="J260" s="158"/>
      <c r="K260" s="85"/>
      <c r="L260" s="163"/>
      <c r="M260" s="163"/>
      <c r="N260" s="163"/>
      <c r="O260" s="163"/>
    </row>
    <row r="261" spans="1:15" ht="15" x14ac:dyDescent="0.25">
      <c r="A261" s="20">
        <v>6171</v>
      </c>
      <c r="B261" s="10">
        <v>5182</v>
      </c>
      <c r="C261" s="121" t="s">
        <v>358</v>
      </c>
      <c r="D261" s="146">
        <v>0</v>
      </c>
      <c r="E261" s="114">
        <v>0</v>
      </c>
      <c r="F261" s="147">
        <v>0</v>
      </c>
      <c r="G261" s="132"/>
      <c r="H261" s="114"/>
      <c r="I261" s="38"/>
      <c r="J261" s="158"/>
      <c r="K261" s="85"/>
      <c r="L261" s="163"/>
      <c r="M261" s="163"/>
      <c r="N261" s="163"/>
      <c r="O261" s="163">
        <v>5751</v>
      </c>
    </row>
    <row r="262" spans="1:15" ht="15" x14ac:dyDescent="0.25">
      <c r="A262" s="20">
        <v>6171</v>
      </c>
      <c r="B262" s="10">
        <v>5221</v>
      </c>
      <c r="C262" s="121" t="s">
        <v>299</v>
      </c>
      <c r="D262" s="146">
        <v>0</v>
      </c>
      <c r="E262" s="114">
        <v>0</v>
      </c>
      <c r="F262" s="147">
        <v>0</v>
      </c>
      <c r="G262" s="132"/>
      <c r="H262" s="114"/>
      <c r="I262" s="38"/>
      <c r="J262" s="158"/>
      <c r="K262" s="85"/>
      <c r="L262" s="163"/>
      <c r="M262" s="163"/>
      <c r="N262" s="163"/>
      <c r="O262" s="163"/>
    </row>
    <row r="263" spans="1:15" ht="15" x14ac:dyDescent="0.25">
      <c r="A263" s="20">
        <v>6171</v>
      </c>
      <c r="B263" s="10">
        <v>5222</v>
      </c>
      <c r="C263" s="121" t="s">
        <v>300</v>
      </c>
      <c r="D263" s="146">
        <v>0</v>
      </c>
      <c r="E263" s="114">
        <v>0</v>
      </c>
      <c r="F263" s="147">
        <v>0</v>
      </c>
      <c r="G263" s="132"/>
      <c r="H263" s="114"/>
      <c r="I263" s="38"/>
      <c r="J263" s="158"/>
      <c r="K263" s="85"/>
      <c r="L263" s="163"/>
      <c r="M263" s="163"/>
      <c r="N263" s="163"/>
      <c r="O263" s="163"/>
    </row>
    <row r="264" spans="1:15" ht="15" x14ac:dyDescent="0.25">
      <c r="A264" s="20">
        <v>6171</v>
      </c>
      <c r="B264" s="10">
        <v>5223</v>
      </c>
      <c r="C264" s="121" t="s">
        <v>301</v>
      </c>
      <c r="D264" s="146">
        <v>0</v>
      </c>
      <c r="E264" s="114">
        <v>0</v>
      </c>
      <c r="F264" s="147">
        <v>0</v>
      </c>
      <c r="G264" s="132"/>
      <c r="H264" s="114"/>
      <c r="I264" s="38"/>
      <c r="J264" s="158"/>
      <c r="K264" s="85"/>
      <c r="L264" s="163"/>
      <c r="M264" s="163"/>
      <c r="N264" s="163"/>
      <c r="O264" s="163"/>
    </row>
    <row r="265" spans="1:15" ht="15" x14ac:dyDescent="0.25">
      <c r="A265" s="20">
        <v>6171</v>
      </c>
      <c r="B265" s="10">
        <v>5229</v>
      </c>
      <c r="C265" s="121" t="s">
        <v>302</v>
      </c>
      <c r="D265" s="146">
        <v>0</v>
      </c>
      <c r="E265" s="114">
        <v>0</v>
      </c>
      <c r="F265" s="147">
        <v>0</v>
      </c>
      <c r="G265" s="132"/>
      <c r="H265" s="114">
        <v>8800</v>
      </c>
      <c r="I265" s="38">
        <v>8297.9699999999993</v>
      </c>
      <c r="J265" s="158"/>
      <c r="K265" s="85"/>
      <c r="L265" s="163"/>
      <c r="M265" s="163"/>
      <c r="N265" s="163"/>
      <c r="O265" s="163"/>
    </row>
    <row r="266" spans="1:15" ht="15" x14ac:dyDescent="0.25">
      <c r="A266" s="20">
        <v>6171</v>
      </c>
      <c r="B266" s="10">
        <v>5321</v>
      </c>
      <c r="C266" s="121" t="s">
        <v>303</v>
      </c>
      <c r="D266" s="146">
        <v>2000</v>
      </c>
      <c r="E266" s="114">
        <v>2000</v>
      </c>
      <c r="F266" s="147">
        <v>0</v>
      </c>
      <c r="G266" s="132"/>
      <c r="H266" s="114"/>
      <c r="I266" s="38"/>
      <c r="J266" s="158"/>
      <c r="K266" s="85"/>
      <c r="L266" s="163"/>
      <c r="M266" s="163"/>
      <c r="N266" s="163">
        <v>1200</v>
      </c>
      <c r="O266" s="163">
        <v>1200</v>
      </c>
    </row>
    <row r="267" spans="1:15" ht="15" x14ac:dyDescent="0.25">
      <c r="A267" s="20">
        <v>6171</v>
      </c>
      <c r="B267" s="10">
        <v>5329</v>
      </c>
      <c r="C267" s="121" t="s">
        <v>304</v>
      </c>
      <c r="D267" s="146">
        <v>10000</v>
      </c>
      <c r="E267" s="114">
        <v>10000</v>
      </c>
      <c r="F267" s="147">
        <v>4095</v>
      </c>
      <c r="G267" s="132">
        <v>0</v>
      </c>
      <c r="H267" s="114"/>
      <c r="I267" s="38"/>
      <c r="J267" s="158"/>
      <c r="K267" s="85">
        <v>8900</v>
      </c>
      <c r="L267" s="163">
        <v>8814.7099999999991</v>
      </c>
      <c r="M267" s="163"/>
      <c r="N267" s="163">
        <v>8760</v>
      </c>
      <c r="O267" s="163">
        <v>8200</v>
      </c>
    </row>
    <row r="268" spans="1:15" ht="15" x14ac:dyDescent="0.25">
      <c r="A268" s="20">
        <v>6171</v>
      </c>
      <c r="B268" s="10">
        <v>5336</v>
      </c>
      <c r="C268" s="121" t="s">
        <v>305</v>
      </c>
      <c r="D268" s="146">
        <v>0</v>
      </c>
      <c r="E268" s="114">
        <v>0</v>
      </c>
      <c r="F268" s="147">
        <v>0</v>
      </c>
      <c r="G268" s="132"/>
      <c r="H268" s="114"/>
      <c r="I268" s="38"/>
      <c r="J268" s="158"/>
      <c r="K268" s="85"/>
      <c r="L268" s="163"/>
      <c r="M268" s="163"/>
      <c r="N268" s="163"/>
      <c r="O268" s="163"/>
    </row>
    <row r="269" spans="1:15" ht="15" x14ac:dyDescent="0.25">
      <c r="A269" s="20">
        <v>6171</v>
      </c>
      <c r="B269" s="10">
        <v>5361</v>
      </c>
      <c r="C269" s="121" t="s">
        <v>306</v>
      </c>
      <c r="D269" s="146">
        <v>0</v>
      </c>
      <c r="E269" s="114">
        <v>0</v>
      </c>
      <c r="F269" s="147">
        <v>0</v>
      </c>
      <c r="G269" s="132"/>
      <c r="H269" s="114"/>
      <c r="I269" s="38"/>
      <c r="J269" s="158"/>
      <c r="K269" s="85"/>
      <c r="L269" s="163"/>
      <c r="M269" s="163"/>
      <c r="N269" s="163"/>
      <c r="O269" s="163"/>
    </row>
    <row r="270" spans="1:15" ht="15" x14ac:dyDescent="0.25">
      <c r="A270" s="20">
        <v>6171</v>
      </c>
      <c r="B270" s="10">
        <v>5362</v>
      </c>
      <c r="C270" s="121" t="s">
        <v>307</v>
      </c>
      <c r="D270" s="146">
        <v>0</v>
      </c>
      <c r="E270" s="114">
        <v>270</v>
      </c>
      <c r="F270" s="147">
        <v>270</v>
      </c>
      <c r="G270" s="132"/>
      <c r="H270" s="114"/>
      <c r="I270" s="38"/>
      <c r="J270" s="158"/>
      <c r="K270" s="85"/>
      <c r="L270" s="163"/>
      <c r="M270" s="163"/>
      <c r="N270" s="163"/>
      <c r="O270" s="163"/>
    </row>
    <row r="271" spans="1:15" ht="15" x14ac:dyDescent="0.25">
      <c r="A271" s="20">
        <v>6171</v>
      </c>
      <c r="B271" s="10">
        <v>5363</v>
      </c>
      <c r="C271" s="121" t="s">
        <v>308</v>
      </c>
      <c r="D271" s="146">
        <v>0</v>
      </c>
      <c r="E271" s="114">
        <v>0</v>
      </c>
      <c r="F271" s="147">
        <v>0</v>
      </c>
      <c r="G271" s="132"/>
      <c r="H271" s="114"/>
      <c r="I271" s="38"/>
      <c r="J271" s="158"/>
      <c r="K271" s="85"/>
      <c r="L271" s="163"/>
      <c r="M271" s="163"/>
      <c r="N271" s="163"/>
      <c r="O271" s="163"/>
    </row>
    <row r="272" spans="1:15" ht="15" x14ac:dyDescent="0.25">
      <c r="A272" s="20">
        <v>6171</v>
      </c>
      <c r="B272" s="10">
        <v>6119</v>
      </c>
      <c r="C272" s="121" t="s">
        <v>309</v>
      </c>
      <c r="D272" s="146">
        <v>0</v>
      </c>
      <c r="E272" s="114">
        <v>0</v>
      </c>
      <c r="F272" s="147">
        <v>0</v>
      </c>
      <c r="G272" s="132"/>
      <c r="H272" s="114"/>
      <c r="I272" s="38"/>
      <c r="J272" s="158"/>
      <c r="K272" s="85"/>
      <c r="L272" s="163"/>
      <c r="M272" s="163"/>
      <c r="N272" s="163"/>
      <c r="O272" s="163"/>
    </row>
    <row r="273" spans="1:15" ht="15" x14ac:dyDescent="0.25">
      <c r="A273" s="20">
        <v>6171</v>
      </c>
      <c r="B273" s="10">
        <v>6121</v>
      </c>
      <c r="C273" s="121" t="s">
        <v>310</v>
      </c>
      <c r="D273" s="146">
        <v>0</v>
      </c>
      <c r="E273" s="114">
        <v>0</v>
      </c>
      <c r="F273" s="147">
        <v>0</v>
      </c>
      <c r="G273" s="132"/>
      <c r="H273" s="114"/>
      <c r="I273" s="38"/>
      <c r="J273" s="158"/>
      <c r="K273" s="85"/>
      <c r="L273" s="163"/>
      <c r="M273" s="163"/>
      <c r="N273" s="163"/>
      <c r="O273" s="163"/>
    </row>
    <row r="274" spans="1:15" ht="15" x14ac:dyDescent="0.25">
      <c r="A274" s="20">
        <v>6171</v>
      </c>
      <c r="B274" s="10">
        <v>6349</v>
      </c>
      <c r="C274" s="121" t="s">
        <v>311</v>
      </c>
      <c r="D274" s="146">
        <v>0</v>
      </c>
      <c r="E274" s="114">
        <v>37.6</v>
      </c>
      <c r="F274" s="147">
        <v>37.6</v>
      </c>
      <c r="G274" s="132"/>
      <c r="H274" s="114"/>
      <c r="I274" s="38"/>
      <c r="J274" s="158"/>
      <c r="K274" s="85"/>
      <c r="L274" s="163"/>
      <c r="M274" s="163"/>
      <c r="N274" s="163"/>
      <c r="O274" s="163"/>
    </row>
    <row r="275" spans="1:15" ht="15.75" thickBot="1" x14ac:dyDescent="0.3">
      <c r="A275" s="22"/>
      <c r="B275" s="23"/>
      <c r="C275" s="122" t="s">
        <v>70</v>
      </c>
      <c r="D275" s="148">
        <f t="shared" ref="D275:J275" si="51">SUM(D237:D274)</f>
        <v>593000</v>
      </c>
      <c r="E275" s="86">
        <f t="shared" si="51"/>
        <v>673770.6</v>
      </c>
      <c r="F275" s="149">
        <f t="shared" si="51"/>
        <v>472917.31</v>
      </c>
      <c r="G275" s="133">
        <f t="shared" si="51"/>
        <v>600000</v>
      </c>
      <c r="H275" s="86">
        <f t="shared" si="51"/>
        <v>718100</v>
      </c>
      <c r="I275" s="39">
        <f t="shared" si="51"/>
        <v>702304.65999999992</v>
      </c>
      <c r="J275" s="148">
        <f t="shared" si="51"/>
        <v>463000</v>
      </c>
      <c r="K275" s="86">
        <f>SUM(K237:K274)</f>
        <v>400000</v>
      </c>
      <c r="L275" s="149">
        <f>SUM(L237:L274)</f>
        <v>349847.11</v>
      </c>
      <c r="M275" s="149">
        <f>SUM(M237:M274)</f>
        <v>500000</v>
      </c>
      <c r="N275" s="149">
        <f t="shared" ref="N275:O275" si="52">SUM(N237:N274)</f>
        <v>552097.9</v>
      </c>
      <c r="O275" s="149">
        <f t="shared" si="52"/>
        <v>299469.8</v>
      </c>
    </row>
    <row r="276" spans="1:15" ht="15" x14ac:dyDescent="0.25">
      <c r="A276" s="20">
        <v>6221</v>
      </c>
      <c r="B276" s="10">
        <v>5137</v>
      </c>
      <c r="C276" s="121" t="s">
        <v>375</v>
      </c>
      <c r="D276" s="153"/>
      <c r="E276" s="88"/>
      <c r="F276" s="154"/>
      <c r="G276" s="136"/>
      <c r="H276" s="88"/>
      <c r="I276" s="71"/>
      <c r="J276" s="153"/>
      <c r="K276" s="88"/>
      <c r="L276" s="166"/>
      <c r="M276" s="166"/>
      <c r="N276" s="166">
        <v>12000</v>
      </c>
      <c r="O276" s="166">
        <v>11990</v>
      </c>
    </row>
    <row r="277" spans="1:15" ht="15" x14ac:dyDescent="0.25">
      <c r="A277" s="20">
        <v>6221</v>
      </c>
      <c r="B277" s="10">
        <v>5139</v>
      </c>
      <c r="C277" s="121" t="s">
        <v>374</v>
      </c>
      <c r="D277" s="146"/>
      <c r="E277" s="114"/>
      <c r="F277" s="147"/>
      <c r="G277" s="132"/>
      <c r="H277" s="114"/>
      <c r="I277" s="38"/>
      <c r="J277" s="158"/>
      <c r="K277" s="85"/>
      <c r="L277" s="163"/>
      <c r="M277" s="163"/>
      <c r="N277" s="163">
        <v>92100</v>
      </c>
      <c r="O277" s="163">
        <v>92047.7</v>
      </c>
    </row>
    <row r="278" spans="1:15" ht="15.75" thickBot="1" x14ac:dyDescent="0.3">
      <c r="A278" s="190"/>
      <c r="B278" s="191"/>
      <c r="C278" s="122" t="s">
        <v>376</v>
      </c>
      <c r="D278" s="160"/>
      <c r="E278" s="117"/>
      <c r="F278" s="149"/>
      <c r="G278" s="192"/>
      <c r="H278" s="117"/>
      <c r="I278" s="39"/>
      <c r="J278" s="148"/>
      <c r="K278" s="86"/>
      <c r="L278" s="164"/>
      <c r="M278" s="164">
        <f>SUM(M276:M277)</f>
        <v>0</v>
      </c>
      <c r="N278" s="164">
        <f t="shared" ref="N278" si="53">SUM(N276:N277)</f>
        <v>104100</v>
      </c>
      <c r="O278" s="164">
        <f>SUM(O276:O277)</f>
        <v>104037.7</v>
      </c>
    </row>
    <row r="279" spans="1:15" ht="15" x14ac:dyDescent="0.25">
      <c r="A279" s="188">
        <v>6310</v>
      </c>
      <c r="B279" s="29">
        <v>5149</v>
      </c>
      <c r="C279" s="120" t="s">
        <v>373</v>
      </c>
      <c r="D279" s="161"/>
      <c r="E279" s="89"/>
      <c r="F279" s="145"/>
      <c r="G279" s="189"/>
      <c r="H279" s="89"/>
      <c r="I279" s="40"/>
      <c r="J279" s="161"/>
      <c r="K279" s="89"/>
      <c r="L279" s="162"/>
      <c r="M279" s="162">
        <v>0</v>
      </c>
      <c r="N279" s="162">
        <v>101000</v>
      </c>
      <c r="O279" s="162">
        <v>100218.96</v>
      </c>
    </row>
    <row r="280" spans="1:15" ht="15" x14ac:dyDescent="0.25">
      <c r="A280" s="78">
        <v>6310</v>
      </c>
      <c r="B280" s="28">
        <v>5163</v>
      </c>
      <c r="C280" s="125" t="s">
        <v>312</v>
      </c>
      <c r="D280" s="144">
        <v>10000</v>
      </c>
      <c r="E280" s="116">
        <v>10000</v>
      </c>
      <c r="F280" s="145">
        <v>8506.7999999999993</v>
      </c>
      <c r="G280" s="131">
        <v>10000</v>
      </c>
      <c r="H280" s="116">
        <v>10000</v>
      </c>
      <c r="I280" s="40">
        <v>9289.76</v>
      </c>
      <c r="J280" s="161">
        <v>10000</v>
      </c>
      <c r="K280" s="89">
        <v>5500</v>
      </c>
      <c r="L280" s="162">
        <v>5265.4</v>
      </c>
      <c r="M280" s="162">
        <v>10000</v>
      </c>
      <c r="N280" s="162">
        <v>10000</v>
      </c>
      <c r="O280" s="162">
        <v>2413.4</v>
      </c>
    </row>
    <row r="281" spans="1:15" ht="15.75" thickBot="1" x14ac:dyDescent="0.3">
      <c r="A281" s="22"/>
      <c r="B281" s="23"/>
      <c r="C281" s="122" t="s">
        <v>73</v>
      </c>
      <c r="D281" s="148">
        <f t="shared" ref="D281:L281" si="54">SUM(D280:D280)</f>
        <v>10000</v>
      </c>
      <c r="E281" s="86">
        <f t="shared" si="54"/>
        <v>10000</v>
      </c>
      <c r="F281" s="149">
        <f t="shared" si="54"/>
        <v>8506.7999999999993</v>
      </c>
      <c r="G281" s="133">
        <f t="shared" si="54"/>
        <v>10000</v>
      </c>
      <c r="H281" s="86">
        <f t="shared" si="54"/>
        <v>10000</v>
      </c>
      <c r="I281" s="39">
        <f t="shared" si="54"/>
        <v>9289.76</v>
      </c>
      <c r="J281" s="148">
        <f t="shared" si="54"/>
        <v>10000</v>
      </c>
      <c r="K281" s="86">
        <f t="shared" si="54"/>
        <v>5500</v>
      </c>
      <c r="L281" s="149">
        <f t="shared" si="54"/>
        <v>5265.4</v>
      </c>
      <c r="M281" s="149">
        <f>SUM(M279:M280)</f>
        <v>10000</v>
      </c>
      <c r="N281" s="149">
        <f>SUM(N279:N280)</f>
        <v>111000</v>
      </c>
      <c r="O281" s="149">
        <f t="shared" ref="O281" si="55">SUM(O279:O280)</f>
        <v>102632.36</v>
      </c>
    </row>
    <row r="282" spans="1:15" ht="15" x14ac:dyDescent="0.25">
      <c r="A282" s="14">
        <v>6320</v>
      </c>
      <c r="B282" s="15">
        <v>5163</v>
      </c>
      <c r="C282" s="120" t="s">
        <v>313</v>
      </c>
      <c r="D282" s="142">
        <v>10000</v>
      </c>
      <c r="E282" s="115">
        <v>30000</v>
      </c>
      <c r="F282" s="143">
        <v>19446</v>
      </c>
      <c r="G282" s="130">
        <v>10000</v>
      </c>
      <c r="H282" s="115">
        <v>20000</v>
      </c>
      <c r="I282" s="37">
        <v>19536</v>
      </c>
      <c r="J282" s="152">
        <v>10000</v>
      </c>
      <c r="K282" s="84">
        <v>35600</v>
      </c>
      <c r="L282" s="103">
        <v>35539</v>
      </c>
      <c r="M282" s="103">
        <v>32000</v>
      </c>
      <c r="N282" s="103">
        <v>32500</v>
      </c>
      <c r="O282" s="103">
        <v>32064.5</v>
      </c>
    </row>
    <row r="283" spans="1:15" ht="15.75" thickBot="1" x14ac:dyDescent="0.3">
      <c r="A283" s="22"/>
      <c r="B283" s="23"/>
      <c r="C283" s="122" t="s">
        <v>314</v>
      </c>
      <c r="D283" s="148">
        <f t="shared" ref="D283:O283" si="56">SUM(D282:D282)</f>
        <v>10000</v>
      </c>
      <c r="E283" s="86">
        <f t="shared" si="56"/>
        <v>30000</v>
      </c>
      <c r="F283" s="149">
        <f t="shared" si="56"/>
        <v>19446</v>
      </c>
      <c r="G283" s="133">
        <f t="shared" si="56"/>
        <v>10000</v>
      </c>
      <c r="H283" s="86">
        <f t="shared" si="56"/>
        <v>20000</v>
      </c>
      <c r="I283" s="39">
        <f t="shared" si="56"/>
        <v>19536</v>
      </c>
      <c r="J283" s="148">
        <f t="shared" si="56"/>
        <v>10000</v>
      </c>
      <c r="K283" s="86">
        <f t="shared" si="56"/>
        <v>35600</v>
      </c>
      <c r="L283" s="149">
        <f t="shared" si="56"/>
        <v>35539</v>
      </c>
      <c r="M283" s="149">
        <f t="shared" si="56"/>
        <v>32000</v>
      </c>
      <c r="N283" s="149">
        <f t="shared" si="56"/>
        <v>32500</v>
      </c>
      <c r="O283" s="149">
        <f t="shared" si="56"/>
        <v>32064.5</v>
      </c>
    </row>
    <row r="284" spans="1:15" ht="15" x14ac:dyDescent="0.25">
      <c r="A284" s="14">
        <v>6330</v>
      </c>
      <c r="B284" s="15">
        <v>5345</v>
      </c>
      <c r="C284" s="120" t="s">
        <v>315</v>
      </c>
      <c r="D284" s="142">
        <v>0</v>
      </c>
      <c r="E284" s="115">
        <v>0</v>
      </c>
      <c r="F284" s="143">
        <v>0</v>
      </c>
      <c r="G284" s="130"/>
      <c r="H284" s="115"/>
      <c r="I284" s="37"/>
      <c r="J284" s="152"/>
      <c r="K284" s="84"/>
      <c r="L284" s="103"/>
      <c r="M284" s="103"/>
      <c r="N284" s="103"/>
      <c r="O284" s="103"/>
    </row>
    <row r="285" spans="1:15" ht="15.75" thickBot="1" x14ac:dyDescent="0.3">
      <c r="A285" s="22"/>
      <c r="B285" s="23"/>
      <c r="C285" s="122" t="s">
        <v>316</v>
      </c>
      <c r="D285" s="148">
        <f t="shared" ref="D285:O285" si="57">SUM(D284:D284)</f>
        <v>0</v>
      </c>
      <c r="E285" s="86">
        <f t="shared" si="57"/>
        <v>0</v>
      </c>
      <c r="F285" s="149">
        <f t="shared" si="57"/>
        <v>0</v>
      </c>
      <c r="G285" s="133">
        <f t="shared" si="57"/>
        <v>0</v>
      </c>
      <c r="H285" s="86">
        <f t="shared" si="57"/>
        <v>0</v>
      </c>
      <c r="I285" s="39">
        <f t="shared" si="57"/>
        <v>0</v>
      </c>
      <c r="J285" s="148">
        <f t="shared" si="57"/>
        <v>0</v>
      </c>
      <c r="K285" s="86">
        <f t="shared" si="57"/>
        <v>0</v>
      </c>
      <c r="L285" s="149">
        <f t="shared" si="57"/>
        <v>0</v>
      </c>
      <c r="M285" s="149">
        <f t="shared" si="57"/>
        <v>0</v>
      </c>
      <c r="N285" s="149">
        <f t="shared" si="57"/>
        <v>0</v>
      </c>
      <c r="O285" s="149">
        <f t="shared" si="57"/>
        <v>0</v>
      </c>
    </row>
    <row r="286" spans="1:15" ht="15" x14ac:dyDescent="0.25">
      <c r="A286" s="14">
        <v>6399</v>
      </c>
      <c r="B286" s="15">
        <v>5362</v>
      </c>
      <c r="C286" s="120" t="s">
        <v>317</v>
      </c>
      <c r="D286" s="142">
        <v>0</v>
      </c>
      <c r="E286" s="115">
        <v>0</v>
      </c>
      <c r="F286" s="143">
        <v>0</v>
      </c>
      <c r="G286" s="130"/>
      <c r="H286" s="115"/>
      <c r="I286" s="37"/>
      <c r="J286" s="152"/>
      <c r="K286" s="84"/>
      <c r="L286" s="103"/>
      <c r="M286" s="103"/>
      <c r="N286" s="103"/>
      <c r="O286" s="103"/>
    </row>
    <row r="287" spans="1:15" ht="15" x14ac:dyDescent="0.25">
      <c r="A287" s="20">
        <v>6399</v>
      </c>
      <c r="B287" s="10">
        <v>5365</v>
      </c>
      <c r="C287" s="121" t="s">
        <v>318</v>
      </c>
      <c r="D287" s="146">
        <v>100000</v>
      </c>
      <c r="E287" s="114">
        <v>217550</v>
      </c>
      <c r="F287" s="147">
        <v>217550</v>
      </c>
      <c r="G287" s="132">
        <v>10000</v>
      </c>
      <c r="H287" s="114">
        <v>48830</v>
      </c>
      <c r="I287" s="38">
        <v>48830</v>
      </c>
      <c r="J287" s="158">
        <v>100000</v>
      </c>
      <c r="K287" s="85">
        <v>47690</v>
      </c>
      <c r="L287" s="163">
        <v>47690</v>
      </c>
      <c r="M287" s="163">
        <v>10000</v>
      </c>
      <c r="N287" s="163">
        <v>10000</v>
      </c>
      <c r="O287" s="163"/>
    </row>
    <row r="288" spans="1:15" ht="15.75" thickBot="1" x14ac:dyDescent="0.3">
      <c r="A288" s="22"/>
      <c r="B288" s="23"/>
      <c r="C288" s="122" t="s">
        <v>75</v>
      </c>
      <c r="D288" s="148">
        <f t="shared" ref="D288:O288" si="58">SUM(D286:D287)</f>
        <v>100000</v>
      </c>
      <c r="E288" s="86">
        <f t="shared" si="58"/>
        <v>217550</v>
      </c>
      <c r="F288" s="149">
        <f t="shared" si="58"/>
        <v>217550</v>
      </c>
      <c r="G288" s="133">
        <f t="shared" si="58"/>
        <v>10000</v>
      </c>
      <c r="H288" s="86">
        <f>SUM(H286:H287)</f>
        <v>48830</v>
      </c>
      <c r="I288" s="39">
        <f t="shared" si="58"/>
        <v>48830</v>
      </c>
      <c r="J288" s="148">
        <f t="shared" si="58"/>
        <v>100000</v>
      </c>
      <c r="K288" s="86">
        <f t="shared" si="58"/>
        <v>47690</v>
      </c>
      <c r="L288" s="149">
        <f t="shared" si="58"/>
        <v>47690</v>
      </c>
      <c r="M288" s="149">
        <f t="shared" si="58"/>
        <v>10000</v>
      </c>
      <c r="N288" s="149">
        <f t="shared" si="58"/>
        <v>10000</v>
      </c>
      <c r="O288" s="149">
        <f t="shared" si="58"/>
        <v>0</v>
      </c>
    </row>
    <row r="289" spans="1:15" ht="15" x14ac:dyDescent="0.25">
      <c r="A289" s="14">
        <v>6402</v>
      </c>
      <c r="B289" s="15">
        <v>5364</v>
      </c>
      <c r="C289" s="120" t="s">
        <v>319</v>
      </c>
      <c r="D289" s="142">
        <v>0</v>
      </c>
      <c r="E289" s="115">
        <v>0</v>
      </c>
      <c r="F289" s="143">
        <v>0</v>
      </c>
      <c r="G289" s="130"/>
      <c r="H289" s="115">
        <v>10879</v>
      </c>
      <c r="I289" s="37">
        <v>10879</v>
      </c>
      <c r="J289" s="152"/>
      <c r="K289" s="84">
        <v>14792</v>
      </c>
      <c r="L289" s="103">
        <v>14792</v>
      </c>
      <c r="M289" s="103">
        <v>0</v>
      </c>
      <c r="N289" s="103">
        <v>8615</v>
      </c>
      <c r="O289" s="103">
        <v>8615</v>
      </c>
    </row>
    <row r="290" spans="1:15" ht="15" x14ac:dyDescent="0.25">
      <c r="A290" s="20">
        <v>6402</v>
      </c>
      <c r="B290" s="10">
        <v>5366</v>
      </c>
      <c r="C290" s="121" t="s">
        <v>320</v>
      </c>
      <c r="D290" s="146">
        <v>0</v>
      </c>
      <c r="E290" s="114">
        <v>0</v>
      </c>
      <c r="F290" s="147">
        <v>0</v>
      </c>
      <c r="G290" s="132"/>
      <c r="H290" s="114"/>
      <c r="I290" s="38"/>
      <c r="J290" s="158"/>
      <c r="K290" s="85"/>
      <c r="L290" s="163"/>
      <c r="M290" s="163"/>
      <c r="N290" s="163"/>
      <c r="O290" s="163"/>
    </row>
    <row r="291" spans="1:15" ht="15.75" thickBot="1" x14ac:dyDescent="0.3">
      <c r="A291" s="22"/>
      <c r="B291" s="23"/>
      <c r="C291" s="122" t="s">
        <v>321</v>
      </c>
      <c r="D291" s="148">
        <f t="shared" ref="D291:O291" si="59">SUM(D289:D290)</f>
        <v>0</v>
      </c>
      <c r="E291" s="86">
        <f t="shared" si="59"/>
        <v>0</v>
      </c>
      <c r="F291" s="149">
        <f t="shared" si="59"/>
        <v>0</v>
      </c>
      <c r="G291" s="133">
        <f t="shared" si="59"/>
        <v>0</v>
      </c>
      <c r="H291" s="86">
        <f>SUM(H289:H290)</f>
        <v>10879</v>
      </c>
      <c r="I291" s="39">
        <f t="shared" si="59"/>
        <v>10879</v>
      </c>
      <c r="J291" s="148">
        <f t="shared" si="59"/>
        <v>0</v>
      </c>
      <c r="K291" s="86">
        <f t="shared" si="59"/>
        <v>14792</v>
      </c>
      <c r="L291" s="149">
        <f t="shared" si="59"/>
        <v>14792</v>
      </c>
      <c r="M291" s="149">
        <f t="shared" si="59"/>
        <v>0</v>
      </c>
      <c r="N291" s="149">
        <f t="shared" si="59"/>
        <v>8615</v>
      </c>
      <c r="O291" s="149">
        <f t="shared" si="59"/>
        <v>8615</v>
      </c>
    </row>
    <row r="292" spans="1:15" ht="15" x14ac:dyDescent="0.25">
      <c r="A292" s="14">
        <v>6409</v>
      </c>
      <c r="B292" s="15">
        <v>5179</v>
      </c>
      <c r="C292" s="120" t="s">
        <v>322</v>
      </c>
      <c r="D292" s="142">
        <v>0</v>
      </c>
      <c r="E292" s="115">
        <v>7500</v>
      </c>
      <c r="F292" s="143">
        <v>7382</v>
      </c>
      <c r="G292" s="130"/>
      <c r="H292" s="115">
        <v>7590</v>
      </c>
      <c r="I292" s="37">
        <v>7425.38</v>
      </c>
      <c r="J292" s="152">
        <v>0</v>
      </c>
      <c r="K292" s="84">
        <v>7900</v>
      </c>
      <c r="L292" s="103">
        <v>7454.24</v>
      </c>
      <c r="M292" s="103">
        <v>0</v>
      </c>
      <c r="N292" s="103">
        <v>7490</v>
      </c>
      <c r="O292" s="103">
        <v>7467.68</v>
      </c>
    </row>
    <row r="293" spans="1:15" ht="15" x14ac:dyDescent="0.25">
      <c r="A293" s="20">
        <v>6409</v>
      </c>
      <c r="B293" s="10">
        <v>5222</v>
      </c>
      <c r="C293" s="121" t="s">
        <v>323</v>
      </c>
      <c r="D293" s="146">
        <v>0</v>
      </c>
      <c r="E293" s="114">
        <v>0</v>
      </c>
      <c r="F293" s="147">
        <v>0</v>
      </c>
      <c r="G293" s="132"/>
      <c r="H293" s="114"/>
      <c r="I293" s="38"/>
      <c r="J293" s="158"/>
      <c r="K293" s="85"/>
      <c r="L293" s="163"/>
      <c r="M293" s="163"/>
      <c r="N293" s="163"/>
      <c r="O293" s="163"/>
    </row>
    <row r="294" spans="1:15" ht="15" x14ac:dyDescent="0.25">
      <c r="A294" s="20">
        <v>6409</v>
      </c>
      <c r="B294" s="10">
        <v>5909</v>
      </c>
      <c r="C294" s="121" t="s">
        <v>324</v>
      </c>
      <c r="D294" s="146">
        <v>0</v>
      </c>
      <c r="E294" s="114">
        <v>0</v>
      </c>
      <c r="F294" s="147">
        <v>0</v>
      </c>
      <c r="G294" s="132"/>
      <c r="H294" s="114"/>
      <c r="I294" s="38"/>
      <c r="J294" s="158"/>
      <c r="K294" s="85"/>
      <c r="L294" s="163"/>
      <c r="M294" s="163"/>
      <c r="N294" s="163"/>
      <c r="O294" s="163"/>
    </row>
    <row r="295" spans="1:15" ht="15.75" thickBot="1" x14ac:dyDescent="0.3">
      <c r="A295" s="22"/>
      <c r="B295" s="23"/>
      <c r="C295" s="122" t="s">
        <v>325</v>
      </c>
      <c r="D295" s="148">
        <f t="shared" ref="D295:O295" si="60">SUM(D292:D294)</f>
        <v>0</v>
      </c>
      <c r="E295" s="86">
        <f t="shared" si="60"/>
        <v>7500</v>
      </c>
      <c r="F295" s="149">
        <f t="shared" si="60"/>
        <v>7382</v>
      </c>
      <c r="G295" s="133">
        <f t="shared" si="60"/>
        <v>0</v>
      </c>
      <c r="H295" s="86">
        <f>SUM(H292:H294)</f>
        <v>7590</v>
      </c>
      <c r="I295" s="39">
        <f t="shared" si="60"/>
        <v>7425.38</v>
      </c>
      <c r="J295" s="148">
        <f t="shared" si="60"/>
        <v>0</v>
      </c>
      <c r="K295" s="86">
        <f t="shared" si="60"/>
        <v>7900</v>
      </c>
      <c r="L295" s="149">
        <f t="shared" si="60"/>
        <v>7454.24</v>
      </c>
      <c r="M295" s="149">
        <f t="shared" si="60"/>
        <v>0</v>
      </c>
      <c r="N295" s="149">
        <f t="shared" si="60"/>
        <v>7490</v>
      </c>
      <c r="O295" s="149">
        <f t="shared" si="60"/>
        <v>7467.68</v>
      </c>
    </row>
    <row r="296" spans="1:15" ht="15" x14ac:dyDescent="0.25">
      <c r="A296" s="29"/>
      <c r="B296" s="29"/>
      <c r="C296" s="125"/>
      <c r="D296" s="144"/>
      <c r="E296" s="116"/>
      <c r="F296" s="145"/>
      <c r="G296" s="131"/>
      <c r="H296" s="116"/>
      <c r="I296" s="40"/>
      <c r="J296" s="161"/>
      <c r="K296" s="89"/>
      <c r="L296" s="162"/>
      <c r="M296" s="162"/>
      <c r="N296" s="162"/>
      <c r="O296" s="162"/>
    </row>
    <row r="297" spans="1:15" ht="15.75" thickBot="1" x14ac:dyDescent="0.3">
      <c r="A297" s="11"/>
      <c r="B297" s="11"/>
      <c r="C297" s="121"/>
      <c r="D297" s="160"/>
      <c r="E297" s="117"/>
      <c r="F297" s="149"/>
      <c r="G297" s="132"/>
      <c r="H297" s="114"/>
      <c r="I297" s="38"/>
      <c r="J297" s="148"/>
      <c r="K297" s="86"/>
      <c r="L297" s="164"/>
      <c r="M297" s="164"/>
      <c r="N297" s="164"/>
      <c r="O297" s="164"/>
    </row>
    <row r="298" spans="1:15" x14ac:dyDescent="0.2"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2"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3.5" thickBot="1" x14ac:dyDescent="0.25">
      <c r="A300" s="4"/>
      <c r="B300" s="4"/>
      <c r="C300" s="4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</row>
    <row r="301" spans="1:15" ht="13.5" thickTop="1" x14ac:dyDescent="0.2">
      <c r="A301" s="32"/>
      <c r="B301" s="32"/>
      <c r="C301" s="32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</row>
    <row r="302" spans="1:15" ht="13.5" thickBot="1" x14ac:dyDescent="0.25">
      <c r="A302" s="32"/>
      <c r="B302" s="32"/>
      <c r="C302" s="32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</row>
    <row r="303" spans="1:15" ht="42.6" customHeight="1" thickBot="1" x14ac:dyDescent="0.25">
      <c r="A303" s="34"/>
      <c r="B303" s="34"/>
      <c r="C303" s="94" t="s">
        <v>345</v>
      </c>
      <c r="D303" s="95">
        <v>4211000</v>
      </c>
      <c r="E303" s="95">
        <v>5698550</v>
      </c>
      <c r="F303" s="96">
        <v>4447226.6100000003</v>
      </c>
    </row>
    <row r="304" spans="1:15" ht="41.45" customHeight="1" thickBot="1" x14ac:dyDescent="0.25">
      <c r="C304" s="94" t="s">
        <v>346</v>
      </c>
      <c r="D304" s="97"/>
      <c r="E304" s="97"/>
      <c r="F304" s="97"/>
      <c r="G304" s="95">
        <f t="shared" ref="G304:I304" si="61">G295+G291+G288+G285+G283+G281+G275+G236+G234+G227+G218+G206+G197+G192+G175+G172+G169+G166+G163+G161+G150+G145+G132+G130+G124+G117+G114+G111+G97+G91+G89+G85+G75+G65+G63+G61+G49+G45+G37+G32+G27+G25+G18+G10</f>
        <v>6041000</v>
      </c>
      <c r="H304" s="95">
        <f t="shared" si="61"/>
        <v>6860648</v>
      </c>
      <c r="I304" s="96">
        <f t="shared" si="61"/>
        <v>5212494.9899999993</v>
      </c>
      <c r="J304" s="185">
        <f>J295+J291+J288+J285+J283+J281+J275+J236+J234+J227+J218+J206+J197+J192+J175+J172+J169+J166+J163+J161+J150+J145+J132+J130+J124+J117+J114+J111+J97+J91+J89+J85+J75+J65+J63+J61+J49+J45+J37+J32+J27+J25+J18+J10</f>
        <v>5141000</v>
      </c>
      <c r="K304" s="185">
        <f>K295+K291+K288+K285+K283+K281+K275+K236+K234+K227+K218+K206+K197+K192+K175+K172+K169+K166+K163+K161+K150+K145+K132+K130+K124+K117+K114+K111+K97+K91+K89+K85+K75+K65+K63+K61+K49+K45+K37+K32+K27+K25+K18+K10</f>
        <v>9433565.2800000012</v>
      </c>
      <c r="L304" s="185">
        <f t="shared" ref="L304" si="62">L295+L291+L288+L285+L283+L281+L275+L236+L234+L227+L218+L206+L197+L192+L175+L172+L169+L166+L163+L161+L150+L145+L132+L130+L124+L117+L114+L111+L97+L91+L89+L85+L75+L65+L63+L61+L49+L45+L37+L32+L27+L25+L18+L10</f>
        <v>6816952.120000001</v>
      </c>
      <c r="M304" s="185">
        <f>M295+M291+M288+M285+M283+M281+M275+M236+M234+M227+M218+M206+M197+M192+M175+M172+M169+M166+M163+M161+M150+M145+M132+M130+M124+M117+M114+M111+M97+M91+M89+M85+M75+M65+M63+M61+M49+M45+M37+M32+M27+M25+M18+M10</f>
        <v>3236000</v>
      </c>
      <c r="N304" s="185">
        <f>N295+N291+N288+N285+N283+N281+N275+N236+N234+N227+N218+N206+N197+N192+N175+N172+N169+N166+N163+N161+N150+N145+N132+N130+N124+N117+N114+N111+N97+N91+N89+N85+N75+N65+N63+N61+N49+N45+N37+N32+N27+N25+N18+N10+N278</f>
        <v>5174569.9000000004</v>
      </c>
      <c r="O304" s="185">
        <f>O295+O291+O288+O285+O283+O281+O275+O236+O234+O227+O218+O206+O197+O192+O175+O172+O169+O166+O163+O161+O150+O145+O132+O130+O124+O117+O114+O111+O97+O91+O89+O85+O75+O65+O63+O61+O49+O45+O37+O32+O27+O25+O18+O10+O278</f>
        <v>3834129.42</v>
      </c>
    </row>
    <row r="305" spans="3:15" ht="40.15" customHeight="1" thickBot="1" x14ac:dyDescent="0.25">
      <c r="C305" s="94" t="s">
        <v>347</v>
      </c>
      <c r="D305" s="97"/>
      <c r="E305" s="97"/>
      <c r="F305" s="97"/>
      <c r="G305" s="97"/>
      <c r="H305" s="97"/>
      <c r="I305" s="97"/>
      <c r="J305" s="194">
        <f>J304</f>
        <v>5141000</v>
      </c>
      <c r="K305" s="194">
        <f>K304</f>
        <v>9433565.2800000012</v>
      </c>
      <c r="L305" s="96">
        <f>L304</f>
        <v>6816952.120000001</v>
      </c>
      <c r="M305" s="185"/>
    </row>
    <row r="306" spans="3:15" ht="40.5" customHeight="1" thickBot="1" x14ac:dyDescent="0.25">
      <c r="C306" s="94" t="s">
        <v>348</v>
      </c>
      <c r="D306" s="97"/>
      <c r="E306" s="97"/>
      <c r="F306" s="97"/>
      <c r="G306" s="97"/>
      <c r="H306" s="97"/>
      <c r="I306" s="97"/>
      <c r="J306" s="97"/>
      <c r="K306" s="97"/>
      <c r="L306" s="97"/>
      <c r="M306" s="193">
        <f>M304</f>
        <v>3236000</v>
      </c>
      <c r="N306" s="193">
        <f>N304</f>
        <v>5174569.9000000004</v>
      </c>
      <c r="O306" s="193">
        <f t="shared" ref="O306" si="63">O304</f>
        <v>3834129.42</v>
      </c>
    </row>
    <row r="307" spans="3:15" x14ac:dyDescent="0.2"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3:15" x14ac:dyDescent="0.2"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>
        <v>3834129.42</v>
      </c>
    </row>
    <row r="309" spans="3:15" x14ac:dyDescent="0.2"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>
        <f>O308-O306</f>
        <v>0</v>
      </c>
    </row>
    <row r="310" spans="3:15" x14ac:dyDescent="0.2"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3:15" x14ac:dyDescent="0.2"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22" spans="5:5" x14ac:dyDescent="0.2">
      <c r="E322" s="1" t="s">
        <v>349</v>
      </c>
    </row>
  </sheetData>
  <mergeCells count="4">
    <mergeCell ref="M1:O1"/>
    <mergeCell ref="J1:L1"/>
    <mergeCell ref="G1:I1"/>
    <mergeCell ref="D1:F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</vt:lpstr>
      <vt:lpstr>Výdaje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</dc:creator>
  <cp:lastModifiedBy>Pavlína</cp:lastModifiedBy>
  <dcterms:created xsi:type="dcterms:W3CDTF">2020-11-10T15:46:10Z</dcterms:created>
  <dcterms:modified xsi:type="dcterms:W3CDTF">2023-06-15T14:08:51Z</dcterms:modified>
</cp:coreProperties>
</file>